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Β2-set1" sheetId="1" r:id="rId1"/>
    <sheet name="Β2-set2" sheetId="2" r:id="rId2"/>
    <sheet name="Β2-set3" sheetId="3" r:id="rId3"/>
    <sheet name="Β2-set4" sheetId="4" r:id="rId4"/>
    <sheet name="Β2-set5" sheetId="5" r:id="rId5"/>
    <sheet name="Β2-calc" sheetId="6" r:id="rId6"/>
  </sheets>
  <definedNames/>
  <calcPr fullCalcOnLoad="1"/>
</workbook>
</file>

<file path=xl/comments1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2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3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4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5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6.xml><?xml version="1.0" encoding="utf-8"?>
<comments xmlns="http://schemas.openxmlformats.org/spreadsheetml/2006/main">
  <authors>
    <author>.</author>
    <author>AK</author>
  </authors>
  <commentList>
    <comment ref="A6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2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0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6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3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C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D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E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C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D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E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C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D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E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F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G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F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G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F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G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B45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</commentList>
</comments>
</file>

<file path=xl/sharedStrings.xml><?xml version="1.0" encoding="utf-8"?>
<sst xmlns="http://schemas.openxmlformats.org/spreadsheetml/2006/main" count="471" uniqueCount="67">
  <si>
    <t>Φυσικό μέγεθος</t>
  </si>
  <si>
    <t>Σχετικό σφάλμα</t>
  </si>
  <si>
    <t>Αβεβαιότητες στις μετρήσεις</t>
  </si>
  <si>
    <t>S(m)</t>
  </si>
  <si>
    <t>α±δα=</t>
  </si>
  <si>
    <t>±</t>
  </si>
  <si>
    <t>n=</t>
  </si>
  <si>
    <t>Πείραμα 2: Επαλήθευση του F=mα</t>
  </si>
  <si>
    <t>λi</t>
  </si>
  <si>
    <t>με μέση τιμή και απόκλιση:</t>
  </si>
  <si>
    <t>Πείραμα 3: Επαλήθευση του v=αt</t>
  </si>
  <si>
    <t>επιτάχυνση α=</t>
  </si>
  <si>
    <t>Χρόνος t (s)</t>
  </si>
  <si>
    <t>Θέση S (m)</t>
  </si>
  <si>
    <t>Υπολ. μέσης τιμής</t>
  </si>
  <si>
    <t>1.</t>
  </si>
  <si>
    <t>2.</t>
  </si>
  <si>
    <t>3.</t>
  </si>
  <si>
    <t>Σφάλμα αναγνώ-σεως ή Ακρίβεια οργάνου</t>
  </si>
  <si>
    <t>Εκτιμώμε-νη τάξη μεγέθους μετρήσεων</t>
  </si>
  <si>
    <r>
      <t>Πείραμα 1: Επαλήθευση του S=½αt</t>
    </r>
    <r>
      <rPr>
        <b/>
        <vertAlign val="superscript"/>
        <sz val="10"/>
        <color indexed="18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</si>
  <si>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</si>
  <si>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</si>
  <si>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</si>
  <si>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</si>
  <si>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(s)</t>
    </r>
  </si>
  <si>
    <r>
      <t>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(s)</t>
    </r>
  </si>
  <si>
    <r>
      <t>δt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(s)</t>
    </r>
  </si>
  <si>
    <r>
      <t>δt</t>
    </r>
    <r>
      <rPr>
        <b/>
        <vertAlign val="subscript"/>
        <sz val="10"/>
        <rFont val="Arial"/>
        <family val="2"/>
      </rPr>
      <t>συν</t>
    </r>
    <r>
      <rPr>
        <b/>
        <sz val="10"/>
        <rFont val="Arial"/>
        <family val="2"/>
      </rPr>
      <t>(s)</t>
    </r>
  </si>
  <si>
    <r>
      <t>α(m/s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</si>
  <si>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δα(m/s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</si>
  <si>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</si>
  <si>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1a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</si>
  <si>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1b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</si>
  <si>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2a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</si>
  <si>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2b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</si>
  <si>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</si>
  <si>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</si>
  <si>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</si>
  <si>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(s)</t>
    </r>
  </si>
  <si>
    <r>
      <t>όπου λ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ο λόγος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</si>
  <si>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(kg)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</si>
  <si>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(kg)</t>
    </r>
  </si>
  <si>
    <r>
      <t>λόγος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)=</t>
    </r>
  </si>
  <si>
    <r>
      <t xml:space="preserve">1.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b</t>
    </r>
  </si>
  <si>
    <r>
      <t>S</t>
    </r>
    <r>
      <rPr>
        <i/>
        <vertAlign val="subscript"/>
        <sz val="10"/>
        <rFont val="Arial"/>
        <family val="2"/>
      </rPr>
      <t>ολ</t>
    </r>
  </si>
  <si>
    <r>
      <t xml:space="preserve">2.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b</t>
    </r>
  </si>
  <si>
    <r>
      <t xml:space="preserve">3.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b</t>
    </r>
  </si>
  <si>
    <r>
      <t>t</t>
    </r>
    <r>
      <rPr>
        <vertAlign val="subscript"/>
        <sz val="10"/>
        <rFont val="Arial"/>
        <family val="2"/>
      </rPr>
      <t>ολ</t>
    </r>
    <r>
      <rPr>
        <sz val="10"/>
        <rFont val="Arial"/>
        <family val="0"/>
      </rPr>
      <t>(s)</t>
    </r>
  </si>
  <si>
    <r>
      <t>v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(m/s)</t>
    </r>
  </si>
  <si>
    <r>
      <t>α</t>
    </r>
    <r>
      <rPr>
        <sz val="10"/>
        <rFont val="Arial"/>
        <family val="0"/>
      </rPr>
      <t>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</si>
  <si>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m/s</t>
    </r>
    <r>
      <rPr>
        <vertAlign val="superscript"/>
        <sz val="10"/>
        <rFont val="Arial"/>
        <family val="2"/>
      </rPr>
      <t>2</t>
    </r>
  </si>
  <si>
    <t>Μάζα m (g)</t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</si>
  <si>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(g)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</si>
  <si>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(g)</t>
    </r>
  </si>
  <si>
    <r>
      <t>m</t>
    </r>
    <r>
      <rPr>
        <vertAlign val="subscript"/>
        <sz val="10"/>
        <rFont val="Arial"/>
        <family val="2"/>
      </rPr>
      <t>τροχ</t>
    </r>
    <r>
      <rPr>
        <sz val="10"/>
        <rFont val="Arial"/>
        <family val="0"/>
      </rPr>
      <t>(g)</t>
    </r>
  </si>
  <si>
    <r>
      <t>m</t>
    </r>
    <r>
      <rPr>
        <vertAlign val="subscript"/>
        <sz val="10"/>
        <rFont val="Arial"/>
        <family val="2"/>
      </rPr>
      <t>πλατ</t>
    </r>
    <r>
      <rPr>
        <sz val="10"/>
        <rFont val="Arial"/>
        <family val="0"/>
      </rPr>
      <t>(g)</t>
    </r>
  </si>
  <si>
    <r>
      <t xml:space="preserve">1.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1</t>
    </r>
  </si>
  <si>
    <r>
      <t>S</t>
    </r>
    <r>
      <rPr>
        <i/>
        <vertAlign val="subscript"/>
        <sz val="10"/>
        <rFont val="Arial"/>
        <family val="2"/>
      </rPr>
      <t>2</t>
    </r>
  </si>
  <si>
    <r>
      <t xml:space="preserve">2.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1</t>
    </r>
  </si>
  <si>
    <r>
      <t xml:space="preserve">3.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1</t>
    </r>
  </si>
  <si>
    <r>
      <t>Διάμ</t>
    </r>
    <r>
      <rPr>
        <vertAlign val="subscript"/>
        <sz val="10"/>
        <rFont val="Arial"/>
        <family val="2"/>
      </rPr>
      <t>τρ</t>
    </r>
    <r>
      <rPr>
        <sz val="10"/>
        <rFont val="Arial"/>
        <family val="0"/>
      </rPr>
      <t>(m)</t>
    </r>
  </si>
  <si>
    <r>
      <t>λόγος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)=</t>
    </r>
  </si>
  <si>
    <t>μάζα G στο πείραμα 3: 38,30g</t>
  </si>
  <si>
    <t>μάζες oμοίων σιδηρών κυλίνδρων D, D': 112g</t>
  </si>
  <si>
    <t>ζυγός Shimazu TXB2221: min 0.2g, max 220g, e=0.1g, d=0.01g</t>
  </si>
  <si>
    <t>Πρόσθετα στοιχεία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</si>
</sst>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#"/>
    <numFmt numFmtId="168" formatCode="00"/>
    <numFmt numFmtId="169" formatCode="\+00000"/>
    <numFmt numFmtId="170" formatCode="\+0"/>
    <numFmt numFmtId="171" formatCode="0.000"/>
    <numFmt numFmtId="172" formatCode="0.0000"/>
    <numFmt numFmtId="173" formatCode="0.000000"/>
    <numFmt numFmtId="174" formatCode="0.00000"/>
    <numFmt numFmtId="175" formatCode="0.00000_ ;[Red]\-0.00000\ "/>
    <numFmt numFmtId="176" formatCode="0.##"/>
    <numFmt numFmtId="177" formatCode="0.000E+00"/>
    <numFmt numFmtId="178" formatCode="0.0000%"/>
  </numFmts>
  <fonts count="2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.5"/>
      <color indexed="16"/>
      <name val="Arial"/>
      <family val="2"/>
    </font>
    <font>
      <b/>
      <sz val="3"/>
      <name val="Arial"/>
      <family val="0"/>
    </font>
    <font>
      <b/>
      <sz val="1.75"/>
      <name val="Arial"/>
      <family val="2"/>
    </font>
    <font>
      <b/>
      <sz val="2.5"/>
      <name val="Arial"/>
      <family val="2"/>
    </font>
    <font>
      <sz val="3"/>
      <name val="Arial"/>
      <family val="0"/>
    </font>
    <font>
      <vertAlign val="superscript"/>
      <sz val="3"/>
      <name val="Arial"/>
      <family val="2"/>
    </font>
    <font>
      <sz val="2.75"/>
      <name val="Arial"/>
      <family val="0"/>
    </font>
    <font>
      <sz val="2.25"/>
      <name val="Arial"/>
      <family val="2"/>
    </font>
    <font>
      <b/>
      <sz val="2.25"/>
      <color indexed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i/>
      <vertAlign val="subscript"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Fill="1" applyBorder="1" applyAlignment="1">
      <alignment horizontal="right"/>
    </xf>
    <xf numFmtId="171" fontId="0" fillId="2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171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171" fontId="0" fillId="3" borderId="3" xfId="0" applyNumberForma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172" fontId="3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71" fontId="0" fillId="2" borderId="6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171" fontId="0" fillId="4" borderId="7" xfId="0" applyNumberFormat="1" applyFill="1" applyBorder="1" applyAlignment="1">
      <alignment horizontal="center"/>
    </xf>
    <xf numFmtId="171" fontId="3" fillId="4" borderId="7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left"/>
    </xf>
    <xf numFmtId="171" fontId="0" fillId="3" borderId="4" xfId="0" applyNumberFormat="1" applyFill="1" applyBorder="1" applyAlignment="1">
      <alignment/>
    </xf>
    <xf numFmtId="171" fontId="21" fillId="3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2" borderId="7" xfId="0" applyFill="1" applyBorder="1" applyAlignment="1">
      <alignment/>
    </xf>
    <xf numFmtId="171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71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171" fontId="0" fillId="2" borderId="1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7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right"/>
    </xf>
    <xf numFmtId="171" fontId="0" fillId="3" borderId="14" xfId="0" applyNumberFormat="1" applyFill="1" applyBorder="1" applyAlignment="1">
      <alignment/>
    </xf>
    <xf numFmtId="0" fontId="21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171" fontId="3" fillId="2" borderId="6" xfId="0" applyNumberFormat="1" applyFont="1" applyFill="1" applyBorder="1" applyAlignment="1">
      <alignment horizontal="center"/>
    </xf>
    <xf numFmtId="171" fontId="3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'Β2-set1'!#REF!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'Β2-set1'!#REF!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75865"/>
        <c:axId val="10973922"/>
      </c:scatterChart>
      <c:valAx>
        <c:axId val="867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crossBetween val="midCat"/>
        <c:dispUnits/>
      </c:valAx>
      <c:valAx>
        <c:axId val="10973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348419"/>
        <c:axId val="17026908"/>
      </c:scatterChart>
      <c:valAx>
        <c:axId val="934841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026908"/>
        <c:crosses val="max"/>
        <c:crossBetween val="midCat"/>
        <c:dispUnits/>
      </c:valAx>
      <c:valAx>
        <c:axId val="1702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484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'Β2-calc'!#REF!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'Β2-calc'!#REF!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'Β2-calc'!#REF!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'Β2-calc'!#REF!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024445"/>
        <c:axId val="37002278"/>
      </c:scatterChart>
      <c:valAx>
        <c:axId val="1902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crossBetween val="midCat"/>
        <c:dispUnits/>
      </c:valAx>
      <c:valAx>
        <c:axId val="3700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'Β2-calc'!#REF!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'Β2-calc'!#REF!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585047"/>
        <c:axId val="44394512"/>
      </c:scatterChart>
      <c:valAx>
        <c:axId val="64585047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394512"/>
        <c:crosses val="max"/>
        <c:crossBetween val="midCat"/>
        <c:dispUnits/>
      </c:valAx>
      <c:valAx>
        <c:axId val="4439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8504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656435"/>
        <c:axId val="16472460"/>
      </c:scatterChart>
      <c:valAx>
        <c:axId val="3165643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472460"/>
        <c:crosses val="max"/>
        <c:crossBetween val="midCat"/>
        <c:dispUnits/>
      </c:valAx>
      <c:valAx>
        <c:axId val="164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5643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'Β2-set2'!#REF!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'Β2-set2'!#REF!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034413"/>
        <c:axId val="59200854"/>
      </c:scatterChart>
      <c:valAx>
        <c:axId val="1403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crossBetween val="midCat"/>
        <c:dispUnits/>
      </c:val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045639"/>
        <c:axId val="30539840"/>
      </c:scatterChart>
      <c:valAx>
        <c:axId val="6304563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539840"/>
        <c:crosses val="max"/>
        <c:crossBetween val="midCat"/>
        <c:dispUnits/>
      </c:val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4563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'Β2-set3'!#REF!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'Β2-set3'!#REF!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23105"/>
        <c:axId val="57807946"/>
      </c:scatterChart>
      <c:val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crossBetween val="midCat"/>
        <c:dispUnits/>
      </c:val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310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509467"/>
        <c:axId val="51932020"/>
      </c:scatterChart>
      <c:valAx>
        <c:axId val="50509467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932020"/>
        <c:crosses val="max"/>
        <c:crossBetween val="midCat"/>
        <c:dispUnits/>
      </c:valAx>
      <c:valAx>
        <c:axId val="519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0946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'Β2-set4'!#REF!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'Β2-set4'!#REF!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734997"/>
        <c:axId val="45744062"/>
      </c:scatterChart>
      <c:val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 val="autoZero"/>
        <c:crossBetween val="midCat"/>
        <c:dispUnits/>
      </c:valAx>
      <c:valAx>
        <c:axId val="4574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3499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043375"/>
        <c:axId val="14281512"/>
      </c:scatterChart>
      <c:valAx>
        <c:axId val="904337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281512"/>
        <c:crosses val="max"/>
        <c:crossBetween val="midCat"/>
        <c:dispUnits/>
      </c:valAx>
      <c:valAx>
        <c:axId val="1428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4337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424745"/>
        <c:axId val="15951794"/>
      </c:scatterChart>
      <c:valAx>
        <c:axId val="6142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 val="autoZero"/>
        <c:crossBetween val="midCat"/>
        <c:dispUnits/>
      </c:valAx>
      <c:valAx>
        <c:axId val="1595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00150"/>
        <a:ext cx="311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00150"/>
        <a:ext cx="3105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0.3</v>
      </c>
      <c r="C9" s="21">
        <v>1.02</v>
      </c>
      <c r="D9" s="21">
        <v>1.02</v>
      </c>
      <c r="E9" s="21">
        <v>1.05</v>
      </c>
      <c r="F9" s="21">
        <v>1.08</v>
      </c>
      <c r="G9" s="21">
        <v>1.07</v>
      </c>
    </row>
    <row r="10" spans="1:7" s="15" customFormat="1" ht="12.75">
      <c r="A10" s="17">
        <v>2</v>
      </c>
      <c r="B10" s="20">
        <v>0.35</v>
      </c>
      <c r="C10" s="21">
        <v>1.18</v>
      </c>
      <c r="D10" s="21">
        <v>1.15</v>
      </c>
      <c r="E10" s="21">
        <v>1.21</v>
      </c>
      <c r="F10" s="21">
        <v>1.18</v>
      </c>
      <c r="G10" s="21">
        <v>1.27</v>
      </c>
    </row>
    <row r="11" spans="1:7" s="15" customFormat="1" ht="12.75">
      <c r="A11" s="17">
        <v>3</v>
      </c>
      <c r="B11" s="20">
        <v>0.4</v>
      </c>
      <c r="C11" s="21">
        <v>1.3</v>
      </c>
      <c r="D11" s="21">
        <v>1.27</v>
      </c>
      <c r="E11" s="21">
        <v>1.27</v>
      </c>
      <c r="F11" s="21">
        <v>1.34</v>
      </c>
      <c r="G11" s="21">
        <v>1.28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36">
        <v>0.4</v>
      </c>
      <c r="C23" s="19" t="s">
        <v>32</v>
      </c>
      <c r="D23" s="41">
        <v>1.55</v>
      </c>
      <c r="E23" s="41">
        <v>1.62</v>
      </c>
      <c r="F23" s="41">
        <v>1.58</v>
      </c>
      <c r="G23" s="41">
        <v>1.58</v>
      </c>
      <c r="H23" s="41">
        <v>1.55</v>
      </c>
    </row>
    <row r="24" spans="1:8" s="15" customFormat="1" ht="15.75">
      <c r="A24" s="38"/>
      <c r="B24" s="39"/>
      <c r="C24" s="19" t="s">
        <v>33</v>
      </c>
      <c r="D24" s="41">
        <v>0.73</v>
      </c>
      <c r="E24" s="41">
        <v>0.72</v>
      </c>
      <c r="F24" s="41">
        <v>0.71</v>
      </c>
      <c r="G24" s="41">
        <v>0.78</v>
      </c>
      <c r="H24" s="41">
        <v>0.74</v>
      </c>
    </row>
    <row r="25" spans="1:8" s="15" customFormat="1" ht="15.75">
      <c r="A25" s="35">
        <v>2</v>
      </c>
      <c r="B25" s="36">
        <v>0.35</v>
      </c>
      <c r="C25" s="19" t="s">
        <v>34</v>
      </c>
      <c r="D25" s="41">
        <v>1.3</v>
      </c>
      <c r="E25" s="41">
        <v>1.4</v>
      </c>
      <c r="F25" s="41">
        <v>1.32</v>
      </c>
      <c r="G25" s="41">
        <v>1.35</v>
      </c>
      <c r="H25" s="41">
        <v>1.33</v>
      </c>
    </row>
    <row r="26" spans="1:8" s="15" customFormat="1" ht="15.75">
      <c r="A26" s="38"/>
      <c r="B26" s="40"/>
      <c r="C26" s="19" t="s">
        <v>35</v>
      </c>
      <c r="D26" s="41">
        <v>0.5</v>
      </c>
      <c r="E26" s="41">
        <v>0.53</v>
      </c>
      <c r="F26" s="41">
        <v>0.53</v>
      </c>
      <c r="G26" s="41">
        <v>0.55</v>
      </c>
      <c r="H26" s="41">
        <v>0.54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28.28</v>
      </c>
      <c r="C35" s="47">
        <v>15.82</v>
      </c>
      <c r="D35" s="47">
        <v>168.04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0.2</v>
      </c>
      <c r="C40" s="52">
        <v>1.23</v>
      </c>
      <c r="D40" s="52">
        <v>1.23</v>
      </c>
      <c r="E40" s="52">
        <v>1.28</v>
      </c>
      <c r="F40" s="52">
        <v>1.24</v>
      </c>
      <c r="G40" s="52">
        <v>1.18</v>
      </c>
    </row>
    <row r="41" spans="1:7" s="15" customFormat="1" ht="16.5" thickBot="1">
      <c r="A41" s="53" t="s">
        <v>58</v>
      </c>
      <c r="B41" s="54">
        <v>0.38</v>
      </c>
      <c r="C41" s="55">
        <v>0.66</v>
      </c>
      <c r="D41" s="55">
        <v>0.64</v>
      </c>
      <c r="E41" s="55">
        <v>0.65</v>
      </c>
      <c r="F41" s="55">
        <v>0.65</v>
      </c>
      <c r="G41" s="55">
        <v>0.64</v>
      </c>
    </row>
    <row r="42" spans="1:7" s="15" customFormat="1" ht="15.75">
      <c r="A42" s="50" t="s">
        <v>59</v>
      </c>
      <c r="B42" s="51">
        <v>0.25</v>
      </c>
      <c r="C42" s="52">
        <v>1.14</v>
      </c>
      <c r="D42" s="52">
        <v>1.04</v>
      </c>
      <c r="E42" s="52">
        <v>1.14</v>
      </c>
      <c r="F42" s="52">
        <v>1.08</v>
      </c>
      <c r="G42" s="52">
        <v>1.15</v>
      </c>
    </row>
    <row r="43" spans="1:7" s="15" customFormat="1" ht="16.5" thickBot="1">
      <c r="A43" s="53" t="s">
        <v>58</v>
      </c>
      <c r="B43" s="54">
        <v>0.33</v>
      </c>
      <c r="C43" s="55">
        <v>0.47</v>
      </c>
      <c r="D43" s="55">
        <v>0.46</v>
      </c>
      <c r="E43" s="55">
        <v>0.46</v>
      </c>
      <c r="F43" s="55">
        <v>0.47</v>
      </c>
      <c r="G43" s="55">
        <v>0.46</v>
      </c>
    </row>
    <row r="44" spans="1:7" s="15" customFormat="1" ht="15.75">
      <c r="A44" s="50" t="s">
        <v>60</v>
      </c>
      <c r="B44" s="51">
        <v>0.3</v>
      </c>
      <c r="C44" s="52">
        <v>1.08</v>
      </c>
      <c r="D44" s="52">
        <v>1.18</v>
      </c>
      <c r="E44" s="52">
        <v>1.2</v>
      </c>
      <c r="F44" s="52">
        <v>1.15</v>
      </c>
      <c r="G44" s="52">
        <v>1.16</v>
      </c>
    </row>
    <row r="45" spans="1:7" s="15" customFormat="1" ht="16.5" thickBot="1">
      <c r="A45" s="53" t="s">
        <v>58</v>
      </c>
      <c r="B45" s="54">
        <v>0.28</v>
      </c>
      <c r="C45" s="55">
        <v>0.35</v>
      </c>
      <c r="D45" s="55">
        <v>0.34</v>
      </c>
      <c r="E45" s="55">
        <v>0.34</v>
      </c>
      <c r="F45" s="55">
        <v>0.34</v>
      </c>
      <c r="G45" s="55">
        <v>0.34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68">
        <v>29.17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0.55</v>
      </c>
      <c r="C9" s="21">
        <v>1.24</v>
      </c>
      <c r="D9" s="21">
        <v>1.26</v>
      </c>
      <c r="E9" s="21">
        <v>1.29</v>
      </c>
      <c r="F9" s="21">
        <v>1.3</v>
      </c>
      <c r="G9" s="21">
        <v>1.3</v>
      </c>
    </row>
    <row r="10" spans="1:7" s="15" customFormat="1" ht="12.75">
      <c r="A10" s="17">
        <v>2</v>
      </c>
      <c r="B10" s="20">
        <v>0.462</v>
      </c>
      <c r="C10" s="21">
        <v>1.16</v>
      </c>
      <c r="D10" s="21">
        <v>1.18</v>
      </c>
      <c r="E10" s="21">
        <v>1.19</v>
      </c>
      <c r="F10" s="21">
        <v>1.18</v>
      </c>
      <c r="G10" s="21">
        <v>1.17</v>
      </c>
    </row>
    <row r="11" spans="1:7" s="15" customFormat="1" ht="12.75">
      <c r="A11" s="17">
        <v>3</v>
      </c>
      <c r="B11" s="20">
        <v>0.623</v>
      </c>
      <c r="C11" s="21">
        <v>1.46</v>
      </c>
      <c r="D11" s="21">
        <v>1.36</v>
      </c>
      <c r="E11" s="21">
        <v>1.39</v>
      </c>
      <c r="F11" s="21">
        <v>1.4</v>
      </c>
      <c r="G11" s="21">
        <v>1.38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0.32</v>
      </c>
      <c r="C23" s="19" t="s">
        <v>32</v>
      </c>
      <c r="D23" s="41">
        <v>2.86</v>
      </c>
      <c r="E23" s="41">
        <v>2.92</v>
      </c>
      <c r="F23" s="41">
        <v>2.53</v>
      </c>
      <c r="G23" s="41">
        <v>2.69</v>
      </c>
      <c r="H23" s="41">
        <v>2.66</v>
      </c>
    </row>
    <row r="24" spans="1:8" s="15" customFormat="1" ht="15.75">
      <c r="A24" s="38"/>
      <c r="B24" s="70"/>
      <c r="C24" s="19" t="s">
        <v>33</v>
      </c>
      <c r="D24" s="41">
        <v>0.66</v>
      </c>
      <c r="E24" s="41">
        <v>0.71</v>
      </c>
      <c r="F24" s="41">
        <v>0.68</v>
      </c>
      <c r="G24" s="41">
        <v>0.68</v>
      </c>
      <c r="H24" s="41">
        <v>0.74</v>
      </c>
    </row>
    <row r="25" spans="1:8" s="15" customFormat="1" ht="15.75">
      <c r="A25" s="35">
        <v>2</v>
      </c>
      <c r="B25" s="69">
        <v>0.5</v>
      </c>
      <c r="C25" s="19" t="s">
        <v>34</v>
      </c>
      <c r="D25" s="41">
        <v>3.34</v>
      </c>
      <c r="E25" s="41">
        <v>3.18</v>
      </c>
      <c r="F25" s="41">
        <v>3.32</v>
      </c>
      <c r="G25" s="41">
        <v>3.25</v>
      </c>
      <c r="H25" s="41">
        <v>3.33</v>
      </c>
    </row>
    <row r="26" spans="1:8" s="15" customFormat="1" ht="15.75">
      <c r="A26" s="38"/>
      <c r="B26" s="40"/>
      <c r="C26" s="19" t="s">
        <v>35</v>
      </c>
      <c r="D26" s="41">
        <v>0.85</v>
      </c>
      <c r="E26" s="41">
        <v>0.9</v>
      </c>
      <c r="F26" s="41">
        <v>0.87</v>
      </c>
      <c r="G26" s="41">
        <v>0.88</v>
      </c>
      <c r="H26" s="41">
        <v>0.89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21.15</v>
      </c>
      <c r="C35" s="47">
        <v>15.84</v>
      </c>
      <c r="D35" s="47">
        <v>167.04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0.192</v>
      </c>
      <c r="C40" s="52">
        <v>0.9</v>
      </c>
      <c r="D40" s="52">
        <v>0.78</v>
      </c>
      <c r="E40" s="52">
        <v>0.86</v>
      </c>
      <c r="F40" s="52">
        <v>0.74</v>
      </c>
      <c r="G40" s="52">
        <v>0.78</v>
      </c>
    </row>
    <row r="41" spans="1:7" s="15" customFormat="1" ht="16.5" thickBot="1">
      <c r="A41" s="53" t="s">
        <v>58</v>
      </c>
      <c r="B41" s="54">
        <v>0.302</v>
      </c>
      <c r="C41" s="55">
        <v>0.47</v>
      </c>
      <c r="D41" s="55">
        <v>0.38</v>
      </c>
      <c r="E41" s="55">
        <v>0.38</v>
      </c>
      <c r="F41" s="55">
        <v>0.38</v>
      </c>
      <c r="G41" s="55">
        <v>0.36</v>
      </c>
    </row>
    <row r="42" spans="1:7" s="15" customFormat="1" ht="15.75">
      <c r="A42" s="50" t="s">
        <v>59</v>
      </c>
      <c r="B42" s="51">
        <v>2.17</v>
      </c>
      <c r="C42" s="52">
        <v>0.79</v>
      </c>
      <c r="D42" s="52">
        <v>0.72</v>
      </c>
      <c r="E42" s="52">
        <v>0.82</v>
      </c>
      <c r="F42" s="52">
        <v>0.82</v>
      </c>
      <c r="G42" s="52">
        <v>1.04</v>
      </c>
    </row>
    <row r="43" spans="1:7" s="15" customFormat="1" ht="16.5" thickBot="1">
      <c r="A43" s="53" t="s">
        <v>58</v>
      </c>
      <c r="B43" s="54">
        <v>0.277</v>
      </c>
      <c r="C43" s="55">
        <v>0.28</v>
      </c>
      <c r="D43" s="55">
        <v>0.28</v>
      </c>
      <c r="E43" s="55">
        <v>0.36</v>
      </c>
      <c r="F43" s="55">
        <v>0.3</v>
      </c>
      <c r="G43" s="55">
        <v>0.56</v>
      </c>
    </row>
    <row r="44" spans="1:7" s="15" customFormat="1" ht="15.75">
      <c r="A44" s="50" t="s">
        <v>60</v>
      </c>
      <c r="B44" s="51">
        <v>0.26</v>
      </c>
      <c r="C44" s="52">
        <v>0.77</v>
      </c>
      <c r="D44" s="52">
        <v>0.9</v>
      </c>
      <c r="E44" s="52">
        <v>0.77</v>
      </c>
      <c r="F44" s="52">
        <v>0.7</v>
      </c>
      <c r="G44" s="52">
        <v>0.77</v>
      </c>
    </row>
    <row r="45" spans="1:7" s="15" customFormat="1" ht="16.5" thickBot="1">
      <c r="A45" s="53" t="s">
        <v>58</v>
      </c>
      <c r="B45" s="54">
        <v>0.234</v>
      </c>
      <c r="C45" s="55">
        <v>0.24</v>
      </c>
      <c r="D45" s="55">
        <v>0.41</v>
      </c>
      <c r="E45" s="55">
        <v>0.24</v>
      </c>
      <c r="F45" s="55">
        <v>0.25</v>
      </c>
      <c r="G45" s="55">
        <v>0.26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54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0.7</v>
      </c>
      <c r="C9" s="21">
        <v>1.44</v>
      </c>
      <c r="D9" s="21">
        <v>1.35</v>
      </c>
      <c r="E9" s="21">
        <v>1.46</v>
      </c>
      <c r="F9" s="21">
        <v>1.57</v>
      </c>
      <c r="G9" s="21">
        <v>1.53</v>
      </c>
    </row>
    <row r="10" spans="1:7" s="15" customFormat="1" ht="12.75">
      <c r="A10" s="17">
        <v>2</v>
      </c>
      <c r="B10" s="20">
        <v>0.6</v>
      </c>
      <c r="C10" s="21">
        <v>1.41</v>
      </c>
      <c r="D10" s="21">
        <v>1.39</v>
      </c>
      <c r="E10" s="21">
        <v>1.43</v>
      </c>
      <c r="F10" s="21">
        <v>1.44</v>
      </c>
      <c r="G10" s="21">
        <v>1.48</v>
      </c>
    </row>
    <row r="11" spans="1:7" s="15" customFormat="1" ht="12.75">
      <c r="A11" s="17">
        <v>3</v>
      </c>
      <c r="B11" s="20">
        <v>0.5</v>
      </c>
      <c r="C11" s="21">
        <v>1.33</v>
      </c>
      <c r="D11" s="21">
        <v>1.33</v>
      </c>
      <c r="E11" s="21">
        <v>1.21</v>
      </c>
      <c r="F11" s="21">
        <v>1.32</v>
      </c>
      <c r="G11" s="21">
        <v>1.34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0.5</v>
      </c>
      <c r="C23" s="19" t="s">
        <v>32</v>
      </c>
      <c r="D23" s="41">
        <v>0.91</v>
      </c>
      <c r="E23" s="41">
        <v>1.01</v>
      </c>
      <c r="F23" s="41">
        <v>0.86</v>
      </c>
      <c r="G23" s="41">
        <v>0.94</v>
      </c>
      <c r="H23" s="41">
        <v>1.01</v>
      </c>
    </row>
    <row r="24" spans="1:8" s="15" customFormat="1" ht="15.75">
      <c r="A24" s="38"/>
      <c r="B24" s="70"/>
      <c r="C24" s="19" t="s">
        <v>33</v>
      </c>
      <c r="D24" s="41">
        <v>0.65</v>
      </c>
      <c r="E24" s="41">
        <v>0.67</v>
      </c>
      <c r="F24" s="41">
        <v>0.65</v>
      </c>
      <c r="G24" s="41">
        <v>0.51</v>
      </c>
      <c r="H24" s="41">
        <v>0.65</v>
      </c>
    </row>
    <row r="25" spans="1:8" s="15" customFormat="1" ht="15.75">
      <c r="A25" s="35">
        <v>2</v>
      </c>
      <c r="B25" s="69">
        <v>0.6</v>
      </c>
      <c r="C25" s="19" t="s">
        <v>34</v>
      </c>
      <c r="D25" s="41">
        <v>1.12</v>
      </c>
      <c r="E25" s="41">
        <v>1.14</v>
      </c>
      <c r="F25" s="41">
        <v>1.12</v>
      </c>
      <c r="G25" s="41">
        <v>1.15</v>
      </c>
      <c r="H25" s="41">
        <v>1.2</v>
      </c>
    </row>
    <row r="26" spans="1:8" s="15" customFormat="1" ht="15.75">
      <c r="A26" s="38"/>
      <c r="B26" s="40"/>
      <c r="C26" s="19" t="s">
        <v>35</v>
      </c>
      <c r="D26" s="41">
        <v>0.74</v>
      </c>
      <c r="E26" s="41">
        <v>0.73</v>
      </c>
      <c r="F26" s="41">
        <v>0.75</v>
      </c>
      <c r="G26" s="41">
        <v>0.7</v>
      </c>
      <c r="H26" s="41">
        <v>0.74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51.57</v>
      </c>
      <c r="C35" s="47">
        <v>18.1</v>
      </c>
      <c r="D35" s="47">
        <v>167.04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0.4</v>
      </c>
      <c r="C40" s="52">
        <v>1.2</v>
      </c>
      <c r="D40" s="52">
        <v>1.08</v>
      </c>
      <c r="E40" s="52">
        <v>1.13</v>
      </c>
      <c r="F40" s="52">
        <v>1.16</v>
      </c>
      <c r="G40" s="52">
        <v>1.17</v>
      </c>
    </row>
    <row r="41" spans="1:7" s="15" customFormat="1" ht="16.5" thickBot="1">
      <c r="A41" s="53" t="s">
        <v>58</v>
      </c>
      <c r="B41" s="54">
        <v>0.2</v>
      </c>
      <c r="C41" s="55">
        <v>0.51</v>
      </c>
      <c r="D41" s="55">
        <v>0.45</v>
      </c>
      <c r="E41" s="55">
        <v>0.43</v>
      </c>
      <c r="F41" s="55">
        <v>0.44</v>
      </c>
      <c r="G41" s="55">
        <v>0.46</v>
      </c>
    </row>
    <row r="42" spans="1:7" s="15" customFormat="1" ht="15.75">
      <c r="A42" s="50" t="s">
        <v>59</v>
      </c>
      <c r="B42" s="51">
        <v>0.3</v>
      </c>
      <c r="C42" s="52">
        <v>0.85</v>
      </c>
      <c r="D42" s="52">
        <v>0.86</v>
      </c>
      <c r="E42" s="52">
        <v>0.91</v>
      </c>
      <c r="F42" s="52">
        <v>0.87</v>
      </c>
      <c r="G42" s="52">
        <v>0.86</v>
      </c>
    </row>
    <row r="43" spans="1:7" s="15" customFormat="1" ht="16.5" thickBot="1">
      <c r="A43" s="53" t="s">
        <v>58</v>
      </c>
      <c r="B43" s="54">
        <v>0.3</v>
      </c>
      <c r="C43" s="55">
        <v>0.29</v>
      </c>
      <c r="D43" s="55">
        <v>0.29</v>
      </c>
      <c r="E43" s="55">
        <v>0.3</v>
      </c>
      <c r="F43" s="55">
        <v>0.3</v>
      </c>
      <c r="G43" s="55">
        <v>0.29</v>
      </c>
    </row>
    <row r="44" spans="1:7" s="15" customFormat="1" ht="15.75">
      <c r="A44" s="50" t="s">
        <v>60</v>
      </c>
      <c r="B44" s="51">
        <v>0.2</v>
      </c>
      <c r="C44" s="52">
        <v>0.92</v>
      </c>
      <c r="D44" s="52">
        <v>0.97</v>
      </c>
      <c r="E44" s="52">
        <v>0.91</v>
      </c>
      <c r="F44" s="52">
        <v>0.95</v>
      </c>
      <c r="G44" s="52">
        <v>1.12</v>
      </c>
    </row>
    <row r="45" spans="1:7" s="15" customFormat="1" ht="16.5" thickBot="1">
      <c r="A45" s="53" t="s">
        <v>58</v>
      </c>
      <c r="B45" s="54">
        <v>0.4</v>
      </c>
      <c r="C45" s="55">
        <v>0.51</v>
      </c>
      <c r="D45" s="55">
        <v>0.47</v>
      </c>
      <c r="E45" s="55">
        <v>0.51</v>
      </c>
      <c r="F45" s="55">
        <v>0.51</v>
      </c>
      <c r="G45" s="55">
        <v>0.64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51.57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0.633</v>
      </c>
      <c r="C9" s="21">
        <v>1.3</v>
      </c>
      <c r="D9" s="21">
        <v>1.25</v>
      </c>
      <c r="E9" s="21">
        <v>1.23</v>
      </c>
      <c r="F9" s="21">
        <v>1.22</v>
      </c>
      <c r="G9" s="21">
        <v>1.3</v>
      </c>
    </row>
    <row r="10" spans="1:7" s="15" customFormat="1" ht="12.75">
      <c r="A10" s="17">
        <v>2</v>
      </c>
      <c r="B10" s="20">
        <v>0.53</v>
      </c>
      <c r="C10" s="21">
        <v>1.12</v>
      </c>
      <c r="D10" s="21">
        <v>1.1</v>
      </c>
      <c r="E10" s="21">
        <v>1.09</v>
      </c>
      <c r="F10" s="21">
        <v>1.11</v>
      </c>
      <c r="G10" s="21">
        <v>1.05</v>
      </c>
    </row>
    <row r="11" spans="1:7" s="15" customFormat="1" ht="12.75">
      <c r="A11" s="17">
        <v>3</v>
      </c>
      <c r="B11" s="20">
        <v>0.431</v>
      </c>
      <c r="C11" s="21">
        <v>1.02</v>
      </c>
      <c r="D11" s="21">
        <v>1.05</v>
      </c>
      <c r="E11" s="21">
        <v>0.98</v>
      </c>
      <c r="F11" s="21">
        <v>1.03</v>
      </c>
      <c r="G11" s="21">
        <v>1.02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0.431</v>
      </c>
      <c r="C23" s="19" t="s">
        <v>32</v>
      </c>
      <c r="D23" s="41">
        <v>2.42</v>
      </c>
      <c r="E23" s="41">
        <v>2.4</v>
      </c>
      <c r="F23" s="41">
        <v>2.445</v>
      </c>
      <c r="G23" s="41">
        <v>2.36</v>
      </c>
      <c r="H23" s="41">
        <v>2.3</v>
      </c>
    </row>
    <row r="24" spans="1:8" s="15" customFormat="1" ht="15.75">
      <c r="A24" s="38"/>
      <c r="B24" s="70"/>
      <c r="C24" s="19" t="s">
        <v>33</v>
      </c>
      <c r="D24" s="41">
        <v>0.72</v>
      </c>
      <c r="E24" s="41">
        <v>0.86</v>
      </c>
      <c r="F24" s="41">
        <v>0.77</v>
      </c>
      <c r="G24" s="41">
        <v>0.75</v>
      </c>
      <c r="H24" s="41">
        <v>0.74</v>
      </c>
    </row>
    <row r="25" spans="1:8" s="15" customFormat="1" ht="15.75">
      <c r="A25" s="35">
        <v>2</v>
      </c>
      <c r="B25" s="69">
        <v>0.532</v>
      </c>
      <c r="C25" s="19" t="s">
        <v>34</v>
      </c>
      <c r="D25" s="41">
        <v>2.59</v>
      </c>
      <c r="E25" s="41">
        <v>2.51</v>
      </c>
      <c r="F25" s="41">
        <v>2.52</v>
      </c>
      <c r="G25" s="41">
        <v>2.54</v>
      </c>
      <c r="H25" s="41">
        <v>2.57</v>
      </c>
    </row>
    <row r="26" spans="1:8" s="15" customFormat="1" ht="15.75">
      <c r="A26" s="38"/>
      <c r="B26" s="40"/>
      <c r="C26" s="19" t="s">
        <v>35</v>
      </c>
      <c r="D26" s="41">
        <v>0.77</v>
      </c>
      <c r="E26" s="41">
        <v>0.84</v>
      </c>
      <c r="F26" s="41">
        <v>0.74</v>
      </c>
      <c r="G26" s="41">
        <v>0.78</v>
      </c>
      <c r="H26" s="41">
        <v>0.79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26.85</v>
      </c>
      <c r="C35" s="47">
        <v>20.31</v>
      </c>
      <c r="D35" s="47">
        <v>168.04</v>
      </c>
      <c r="E35" s="47">
        <v>0.155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0.26</v>
      </c>
      <c r="C40" s="52">
        <v>0.7</v>
      </c>
      <c r="D40" s="52">
        <v>0.67</v>
      </c>
      <c r="E40" s="52">
        <v>0.68</v>
      </c>
      <c r="F40" s="52">
        <v>0.64</v>
      </c>
      <c r="G40" s="52">
        <v>0.68</v>
      </c>
    </row>
    <row r="41" spans="1:7" s="15" customFormat="1" ht="16.5" thickBot="1">
      <c r="A41" s="53" t="s">
        <v>58</v>
      </c>
      <c r="B41" s="54">
        <v>0.275</v>
      </c>
      <c r="C41" s="55">
        <v>0.23</v>
      </c>
      <c r="D41" s="55">
        <v>0.25</v>
      </c>
      <c r="E41" s="55">
        <v>0.25</v>
      </c>
      <c r="F41" s="55">
        <v>0.22</v>
      </c>
      <c r="G41" s="55">
        <v>0.22</v>
      </c>
    </row>
    <row r="42" spans="1:7" s="15" customFormat="1" ht="15.75">
      <c r="A42" s="50" t="s">
        <v>59</v>
      </c>
      <c r="B42" s="51">
        <v>0.3</v>
      </c>
      <c r="C42" s="52">
        <v>0.71</v>
      </c>
      <c r="D42" s="52">
        <v>0.64</v>
      </c>
      <c r="E42" s="52">
        <v>0.68</v>
      </c>
      <c r="F42" s="52">
        <v>0.71</v>
      </c>
      <c r="G42" s="52">
        <v>0.67</v>
      </c>
    </row>
    <row r="43" spans="1:7" s="15" customFormat="1" ht="16.5" thickBot="1">
      <c r="A43" s="53" t="s">
        <v>58</v>
      </c>
      <c r="B43" s="54">
        <v>0.235</v>
      </c>
      <c r="C43" s="55">
        <v>0.2</v>
      </c>
      <c r="D43" s="55">
        <v>0.18</v>
      </c>
      <c r="E43" s="55">
        <v>0.19</v>
      </c>
      <c r="F43" s="55">
        <v>0.18</v>
      </c>
      <c r="G43" s="55">
        <v>0.18</v>
      </c>
    </row>
    <row r="44" spans="1:7" s="15" customFormat="1" ht="15.75">
      <c r="A44" s="50" t="s">
        <v>60</v>
      </c>
      <c r="B44" s="51">
        <v>0.34</v>
      </c>
      <c r="C44" s="52">
        <v>0.14</v>
      </c>
      <c r="D44" s="52">
        <v>0.64</v>
      </c>
      <c r="E44" s="52">
        <v>0.66</v>
      </c>
      <c r="F44" s="52">
        <v>0.64</v>
      </c>
      <c r="G44" s="52">
        <v>0.65</v>
      </c>
    </row>
    <row r="45" spans="1:7" s="15" customFormat="1" ht="16.5" thickBot="1">
      <c r="A45" s="53" t="s">
        <v>58</v>
      </c>
      <c r="B45" s="54">
        <v>0.195</v>
      </c>
      <c r="C45" s="55">
        <v>0.46</v>
      </c>
      <c r="D45" s="55">
        <v>0.16</v>
      </c>
      <c r="E45" s="55">
        <v>0.15</v>
      </c>
      <c r="F45" s="55">
        <v>0.15</v>
      </c>
      <c r="G45" s="55">
        <v>0.15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82.9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0.66</v>
      </c>
      <c r="C9" s="21">
        <v>1.58</v>
      </c>
      <c r="D9" s="21">
        <v>1.55</v>
      </c>
      <c r="E9" s="21">
        <v>1.53</v>
      </c>
      <c r="F9" s="21">
        <v>1.58</v>
      </c>
      <c r="G9" s="21">
        <v>1.55</v>
      </c>
    </row>
    <row r="10" spans="1:7" s="15" customFormat="1" ht="12.75">
      <c r="A10" s="17">
        <v>2</v>
      </c>
      <c r="B10" s="20">
        <v>0.605</v>
      </c>
      <c r="C10" s="21">
        <v>1.48</v>
      </c>
      <c r="D10" s="21">
        <v>1.53</v>
      </c>
      <c r="E10" s="21">
        <v>1.48</v>
      </c>
      <c r="F10" s="21">
        <v>1.2</v>
      </c>
      <c r="G10" s="21">
        <v>1.47</v>
      </c>
    </row>
    <row r="11" spans="1:7" s="15" customFormat="1" ht="12.75">
      <c r="A11" s="17">
        <v>3</v>
      </c>
      <c r="B11" s="20">
        <v>0.54</v>
      </c>
      <c r="C11" s="21">
        <v>1.36</v>
      </c>
      <c r="D11" s="21">
        <v>1.34</v>
      </c>
      <c r="E11" s="21">
        <v>1.36</v>
      </c>
      <c r="F11" s="21">
        <v>1.4</v>
      </c>
      <c r="G11" s="21">
        <v>1.36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0.54</v>
      </c>
      <c r="C23" s="19" t="s">
        <v>32</v>
      </c>
      <c r="D23" s="41">
        <v>2.3</v>
      </c>
      <c r="E23" s="41">
        <v>2.24</v>
      </c>
      <c r="F23" s="41">
        <v>2.33</v>
      </c>
      <c r="G23" s="41">
        <v>2.08</v>
      </c>
      <c r="H23" s="41">
        <v>2.16</v>
      </c>
    </row>
    <row r="24" spans="1:8" s="15" customFormat="1" ht="15.75">
      <c r="A24" s="38"/>
      <c r="B24" s="70"/>
      <c r="C24" s="19" t="s">
        <v>33</v>
      </c>
      <c r="D24" s="41">
        <v>0.97</v>
      </c>
      <c r="E24" s="41">
        <v>1.09</v>
      </c>
      <c r="F24" s="41">
        <v>1.03</v>
      </c>
      <c r="G24" s="41">
        <v>1.02</v>
      </c>
      <c r="H24" s="41">
        <v>1.06</v>
      </c>
    </row>
    <row r="25" spans="1:8" s="15" customFormat="1" ht="15.75">
      <c r="A25" s="35">
        <v>2</v>
      </c>
      <c r="B25" s="69">
        <v>0.65</v>
      </c>
      <c r="C25" s="19" t="s">
        <v>34</v>
      </c>
      <c r="D25" s="41">
        <v>2.56</v>
      </c>
      <c r="E25" s="41">
        <v>2.5</v>
      </c>
      <c r="F25" s="41">
        <v>2.3</v>
      </c>
      <c r="G25" s="41">
        <v>2.32</v>
      </c>
      <c r="H25" s="41">
        <v>2.48</v>
      </c>
    </row>
    <row r="26" spans="1:8" s="15" customFormat="1" ht="15.75">
      <c r="A26" s="38"/>
      <c r="B26" s="40"/>
      <c r="C26" s="19" t="s">
        <v>35</v>
      </c>
      <c r="D26" s="41">
        <v>1.24</v>
      </c>
      <c r="E26" s="41">
        <v>1.26</v>
      </c>
      <c r="F26" s="41">
        <v>1.18</v>
      </c>
      <c r="G26" s="41">
        <v>1.18</v>
      </c>
      <c r="H26" s="41">
        <v>1.21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17.51</v>
      </c>
      <c r="C35" s="47">
        <v>10.7</v>
      </c>
      <c r="D35" s="47">
        <v>167.04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0.235</v>
      </c>
      <c r="C40" s="52">
        <v>1.21</v>
      </c>
      <c r="D40" s="52">
        <v>1.28</v>
      </c>
      <c r="E40" s="52">
        <v>1.21</v>
      </c>
      <c r="F40" s="52">
        <v>1.26</v>
      </c>
      <c r="G40" s="52">
        <v>1.25</v>
      </c>
    </row>
    <row r="41" spans="1:7" s="15" customFormat="1" ht="16.5" thickBot="1">
      <c r="A41" s="53" t="s">
        <v>58</v>
      </c>
      <c r="B41" s="54">
        <v>0.5</v>
      </c>
      <c r="C41" s="55">
        <v>0.73</v>
      </c>
      <c r="D41" s="55">
        <v>0.77</v>
      </c>
      <c r="E41" s="55">
        <v>0.73</v>
      </c>
      <c r="F41" s="55">
        <v>0.74</v>
      </c>
      <c r="G41" s="55">
        <v>0.73</v>
      </c>
    </row>
    <row r="42" spans="1:7" s="15" customFormat="1" ht="15.75">
      <c r="A42" s="50" t="s">
        <v>59</v>
      </c>
      <c r="B42" s="51">
        <v>0.304</v>
      </c>
      <c r="C42" s="52">
        <v>1.3</v>
      </c>
      <c r="D42" s="52">
        <v>1.27</v>
      </c>
      <c r="E42" s="52">
        <v>1.35</v>
      </c>
      <c r="F42" s="52">
        <v>1.35</v>
      </c>
      <c r="G42" s="52">
        <v>1.26</v>
      </c>
    </row>
    <row r="43" spans="1:7" s="15" customFormat="1" ht="16.5" thickBot="1">
      <c r="A43" s="53" t="s">
        <v>58</v>
      </c>
      <c r="B43" s="54">
        <v>0.435</v>
      </c>
      <c r="C43" s="55">
        <v>0.62</v>
      </c>
      <c r="D43" s="55">
        <v>0.6</v>
      </c>
      <c r="E43" s="55">
        <v>0.65</v>
      </c>
      <c r="F43" s="55">
        <v>0.7</v>
      </c>
      <c r="G43" s="55">
        <v>0.59</v>
      </c>
    </row>
    <row r="44" spans="1:7" s="15" customFormat="1" ht="15.75">
      <c r="A44" s="50" t="s">
        <v>60</v>
      </c>
      <c r="B44" s="51">
        <v>0.41</v>
      </c>
      <c r="C44" s="52">
        <v>1.27</v>
      </c>
      <c r="D44" s="52">
        <v>1.34</v>
      </c>
      <c r="E44" s="52">
        <v>1.21</v>
      </c>
      <c r="F44" s="52">
        <v>1.23</v>
      </c>
      <c r="G44" s="52">
        <v>1.22</v>
      </c>
    </row>
    <row r="45" spans="1:7" s="15" customFormat="1" ht="16.5" thickBot="1">
      <c r="A45" s="53" t="s">
        <v>58</v>
      </c>
      <c r="B45" s="54">
        <v>0.345</v>
      </c>
      <c r="C45" s="55">
        <v>0.55</v>
      </c>
      <c r="D45" s="55">
        <v>0.52</v>
      </c>
      <c r="E45" s="55">
        <v>0.41</v>
      </c>
      <c r="F45" s="55">
        <v>0.4</v>
      </c>
      <c r="G45" s="55">
        <v>0.55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34.19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3" width="8.57421875" style="0" customWidth="1"/>
    <col min="4" max="6" width="7.7109375" style="0" customWidth="1"/>
    <col min="7" max="8" width="8.7109375" style="0" customWidth="1"/>
  </cols>
  <sheetData>
    <row r="1" ht="12.75">
      <c r="A1" s="59" t="s">
        <v>2</v>
      </c>
    </row>
    <row r="2" spans="1:7" ht="56.2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/>
      <c r="C4" s="10">
        <v>0.5</v>
      </c>
      <c r="D4" s="11">
        <f>B4/C4</f>
        <v>0</v>
      </c>
    </row>
    <row r="5" spans="1:4" s="15" customFormat="1" ht="12.75">
      <c r="A5" s="12"/>
      <c r="B5" s="13"/>
      <c r="C5" s="14"/>
      <c r="D5" s="14"/>
    </row>
    <row r="6" spans="1:4" s="7" customFormat="1" ht="14.25">
      <c r="A6" s="16" t="s">
        <v>20</v>
      </c>
      <c r="B6" s="13"/>
      <c r="C6" s="14"/>
      <c r="D6" s="14"/>
    </row>
    <row r="7" spans="1:7" s="15" customFormat="1" ht="15.75">
      <c r="A7" s="17"/>
      <c r="B7" s="18" t="s">
        <v>3</v>
      </c>
      <c r="C7" s="19" t="s">
        <v>21</v>
      </c>
      <c r="D7" s="19" t="s">
        <v>22</v>
      </c>
      <c r="E7" s="19" t="s">
        <v>23</v>
      </c>
      <c r="F7" s="19" t="s">
        <v>24</v>
      </c>
      <c r="G7" s="19" t="s">
        <v>25</v>
      </c>
    </row>
    <row r="8" spans="1:7" s="15" customFormat="1" ht="12.75">
      <c r="A8" s="17">
        <v>1</v>
      </c>
      <c r="B8" s="20"/>
      <c r="C8" s="21"/>
      <c r="D8" s="21"/>
      <c r="E8" s="21"/>
      <c r="F8" s="21"/>
      <c r="G8" s="21"/>
    </row>
    <row r="9" spans="1:7" s="15" customFormat="1" ht="12.75">
      <c r="A9" s="17">
        <v>2</v>
      </c>
      <c r="B9" s="20"/>
      <c r="C9" s="21"/>
      <c r="D9" s="21"/>
      <c r="E9" s="21"/>
      <c r="F9" s="21"/>
      <c r="G9" s="21"/>
    </row>
    <row r="10" spans="1:7" s="15" customFormat="1" ht="12.75">
      <c r="A10" s="17">
        <v>3</v>
      </c>
      <c r="B10" s="20"/>
      <c r="C10" s="21"/>
      <c r="D10" s="21"/>
      <c r="E10" s="21"/>
      <c r="F10" s="21"/>
      <c r="G10" s="21"/>
    </row>
    <row r="11" spans="1:4" s="15" customFormat="1" ht="12.75">
      <c r="A11" s="12"/>
      <c r="B11" s="13"/>
      <c r="C11" s="14"/>
      <c r="D11" s="14"/>
    </row>
    <row r="12" spans="1:7" s="15" customFormat="1" ht="15.75">
      <c r="A12" s="22" t="s">
        <v>14</v>
      </c>
      <c r="B12" s="23" t="s">
        <v>26</v>
      </c>
      <c r="C12" s="23" t="s">
        <v>27</v>
      </c>
      <c r="D12" s="23" t="s">
        <v>28</v>
      </c>
      <c r="F12" s="24" t="s">
        <v>29</v>
      </c>
      <c r="G12" s="24" t="s">
        <v>30</v>
      </c>
    </row>
    <row r="13" spans="1:7" s="15" customFormat="1" ht="12.75">
      <c r="A13" s="12"/>
      <c r="B13" s="25" t="e">
        <f>AVERAGE(C8:G8)</f>
        <v>#DIV/0!</v>
      </c>
      <c r="C13" s="26" t="e">
        <f>STDEV(C8:G8)/SQRT(COUNT(C8:G8))</f>
        <v>#DIV/0!</v>
      </c>
      <c r="D13" s="26" t="e">
        <f>SQRT(($B$3)^2+(C13)^2)</f>
        <v>#DIV/0!</v>
      </c>
      <c r="F13" s="27" t="e">
        <f>2*B8/(B13^2)</f>
        <v>#DIV/0!</v>
      </c>
      <c r="G13" s="27" t="e">
        <f>F13*SQRT(($B$4/B8)^2+(-2*D13/B13)^2)</f>
        <v>#DIV/0!</v>
      </c>
    </row>
    <row r="14" spans="1:7" s="15" customFormat="1" ht="12.75">
      <c r="A14" s="12"/>
      <c r="B14" s="25" t="e">
        <f>AVERAGE(C9:G9)</f>
        <v>#DIV/0!</v>
      </c>
      <c r="C14" s="26" t="e">
        <f>STDEV(C9:G9)/SQRT(COUNT(C9:G9))</f>
        <v>#DIV/0!</v>
      </c>
      <c r="D14" s="26" t="e">
        <f>SQRT(($B$3)^2+(C14)^2)</f>
        <v>#DIV/0!</v>
      </c>
      <c r="F14" s="27" t="e">
        <f>2*B9/B14^2</f>
        <v>#DIV/0!</v>
      </c>
      <c r="G14" s="27" t="e">
        <f>F14*SQRT(($B$4/B9)^2+(-2*D14/B14)^2)</f>
        <v>#DIV/0!</v>
      </c>
    </row>
    <row r="15" spans="1:7" s="15" customFormat="1" ht="12.75">
      <c r="A15" s="12"/>
      <c r="B15" s="25" t="e">
        <f>AVERAGE(C10:G10)</f>
        <v>#DIV/0!</v>
      </c>
      <c r="C15" s="26" t="e">
        <f>STDEV(C10:G10)/SQRT(COUNT(C10:G10))</f>
        <v>#DIV/0!</v>
      </c>
      <c r="D15" s="26" t="e">
        <f>SQRT(($B$3)^2+(C15)^2)</f>
        <v>#DIV/0!</v>
      </c>
      <c r="F15" s="27" t="e">
        <f>2*B10/B15^2</f>
        <v>#DIV/0!</v>
      </c>
      <c r="G15" s="27" t="e">
        <f>F15*SQRT(($B$4/B10)^2+(-2*D15/B15)^2)</f>
        <v>#DIV/0!</v>
      </c>
    </row>
    <row r="16" spans="1:4" s="15" customFormat="1" ht="12.75">
      <c r="A16" s="12"/>
      <c r="B16" s="13"/>
      <c r="C16" s="14"/>
      <c r="D16" s="14"/>
    </row>
    <row r="17" spans="1:6" s="15" customFormat="1" ht="14.25">
      <c r="A17" s="12"/>
      <c r="B17" s="28" t="s">
        <v>4</v>
      </c>
      <c r="C17" s="29" t="e">
        <f>AVERAGE(F13:F15)</f>
        <v>#DIV/0!</v>
      </c>
      <c r="D17" s="30" t="s">
        <v>5</v>
      </c>
      <c r="E17" s="31" t="e">
        <f>STDEV(F13:F15)/SQRT(COUNT(F13:F15))</f>
        <v>#DIV/0!</v>
      </c>
      <c r="F17" s="32" t="s">
        <v>31</v>
      </c>
    </row>
    <row r="18" spans="1:6" s="15" customFormat="1" ht="12.75">
      <c r="A18" s="12"/>
      <c r="B18" s="28" t="s">
        <v>6</v>
      </c>
      <c r="C18" s="33" t="e">
        <f>E17/C17</f>
        <v>#DIV/0!</v>
      </c>
      <c r="D18" s="34"/>
      <c r="E18" s="6"/>
      <c r="F18" s="6"/>
    </row>
    <row r="19" spans="1:4" s="15" customFormat="1" ht="12.75">
      <c r="A19" s="12"/>
      <c r="B19" s="13"/>
      <c r="C19" s="14"/>
      <c r="D19" s="14"/>
    </row>
    <row r="20" spans="1:4" s="7" customFormat="1" ht="12.75">
      <c r="A20" s="16" t="s">
        <v>7</v>
      </c>
      <c r="B20" s="13"/>
      <c r="C20" s="14"/>
      <c r="D20" s="14"/>
    </row>
    <row r="21" spans="1:8" s="15" customFormat="1" ht="15.75">
      <c r="A21" s="7"/>
      <c r="B21" s="18" t="s">
        <v>3</v>
      </c>
      <c r="C21" s="7"/>
      <c r="D21" s="19" t="s">
        <v>21</v>
      </c>
      <c r="E21" s="19" t="s">
        <v>22</v>
      </c>
      <c r="F21" s="19" t="s">
        <v>23</v>
      </c>
      <c r="G21" s="19" t="s">
        <v>24</v>
      </c>
      <c r="H21" s="19" t="s">
        <v>25</v>
      </c>
    </row>
    <row r="22" spans="1:8" s="15" customFormat="1" ht="15.75">
      <c r="A22" s="35">
        <v>1</v>
      </c>
      <c r="B22" s="36"/>
      <c r="C22" s="19" t="s">
        <v>32</v>
      </c>
      <c r="D22" s="37"/>
      <c r="E22" s="37"/>
      <c r="F22" s="37"/>
      <c r="G22" s="37"/>
      <c r="H22" s="37"/>
    </row>
    <row r="23" spans="1:8" s="15" customFormat="1" ht="15.75">
      <c r="A23" s="38"/>
      <c r="B23" s="39"/>
      <c r="C23" s="19" t="s">
        <v>33</v>
      </c>
      <c r="D23" s="37"/>
      <c r="E23" s="37"/>
      <c r="F23" s="37"/>
      <c r="G23" s="37"/>
      <c r="H23" s="37"/>
    </row>
    <row r="24" spans="1:8" s="15" customFormat="1" ht="15.75">
      <c r="A24" s="35">
        <v>2</v>
      </c>
      <c r="B24" s="36"/>
      <c r="C24" s="19" t="s">
        <v>34</v>
      </c>
      <c r="D24" s="37"/>
      <c r="E24" s="37"/>
      <c r="F24" s="37"/>
      <c r="G24" s="37"/>
      <c r="H24" s="37"/>
    </row>
    <row r="25" spans="1:8" s="15" customFormat="1" ht="15.75">
      <c r="A25" s="38"/>
      <c r="B25" s="40"/>
      <c r="C25" s="19" t="s">
        <v>35</v>
      </c>
      <c r="D25" s="41"/>
      <c r="E25" s="41"/>
      <c r="F25" s="41"/>
      <c r="G25" s="41"/>
      <c r="H25" s="41"/>
    </row>
    <row r="26" spans="1:4" s="15" customFormat="1" ht="12.75">
      <c r="A26" s="12"/>
      <c r="B26" s="13"/>
      <c r="C26" s="14"/>
      <c r="D26" s="14"/>
    </row>
    <row r="27" spans="1:7" s="15" customFormat="1" ht="15.75">
      <c r="A27" s="8"/>
      <c r="B27" s="18" t="s">
        <v>3</v>
      </c>
      <c r="C27" s="19" t="s">
        <v>36</v>
      </c>
      <c r="D27" s="19" t="s">
        <v>37</v>
      </c>
      <c r="E27" s="19" t="s">
        <v>38</v>
      </c>
      <c r="F27" s="19" t="s">
        <v>39</v>
      </c>
      <c r="G27" s="19" t="s">
        <v>8</v>
      </c>
    </row>
    <row r="28" spans="1:7" ht="12.75">
      <c r="A28" s="17">
        <v>1</v>
      </c>
      <c r="B28" s="26">
        <f>B22</f>
        <v>0</v>
      </c>
      <c r="C28" s="25" t="e">
        <f>AVERAGE(D22:H22)</f>
        <v>#DIV/0!</v>
      </c>
      <c r="D28" s="25" t="e">
        <f>AVERAGE(D23:H23)</f>
        <v>#DIV/0!</v>
      </c>
      <c r="E28" s="25" t="e">
        <f>C28^2</f>
        <v>#DIV/0!</v>
      </c>
      <c r="F28" s="25" t="e">
        <f>D28^2</f>
        <v>#DIV/0!</v>
      </c>
      <c r="G28" s="26" t="e">
        <f>F28/E28</f>
        <v>#DIV/0!</v>
      </c>
    </row>
    <row r="29" spans="1:7" ht="12.75">
      <c r="A29" s="17">
        <v>2</v>
      </c>
      <c r="B29" s="26">
        <f>B24</f>
        <v>0</v>
      </c>
      <c r="C29" s="25" t="e">
        <f>AVERAGE(D24:H24)</f>
        <v>#DIV/0!</v>
      </c>
      <c r="D29" s="25" t="e">
        <f>AVERAGE(D25:H25)</f>
        <v>#DIV/0!</v>
      </c>
      <c r="E29" s="25" t="e">
        <f>C29^2</f>
        <v>#DIV/0!</v>
      </c>
      <c r="F29" s="25" t="e">
        <f>D29^2</f>
        <v>#DIV/0!</v>
      </c>
      <c r="G29" s="26" t="e">
        <f>F29/E29</f>
        <v>#DIV/0!</v>
      </c>
    </row>
    <row r="30" spans="2:4" ht="15.75">
      <c r="B30" s="42" t="s">
        <v>40</v>
      </c>
      <c r="C30" s="17"/>
      <c r="D30" s="17"/>
    </row>
    <row r="31" spans="2:7" ht="12.75">
      <c r="B31" s="17" t="s">
        <v>9</v>
      </c>
      <c r="C31" s="17"/>
      <c r="D31" s="17"/>
      <c r="E31" s="43" t="e">
        <f>AVERAGE(G28:G29)</f>
        <v>#DIV/0!</v>
      </c>
      <c r="F31" s="44" t="s">
        <v>5</v>
      </c>
      <c r="G31" s="26" t="e">
        <f>STDEV(G28:G29)/SQRT(COUNT(G28:G29))</f>
        <v>#DIV/0!</v>
      </c>
    </row>
    <row r="33" spans="2:7" ht="15.75">
      <c r="B33" s="17" t="s">
        <v>41</v>
      </c>
      <c r="C33" s="17" t="s">
        <v>42</v>
      </c>
      <c r="D33" s="17"/>
      <c r="E33" s="17"/>
      <c r="F33" s="45" t="s">
        <v>43</v>
      </c>
      <c r="G33" s="46" t="e">
        <f>(B34+C34)/(B34-C34)</f>
        <v>#DIV/0!</v>
      </c>
    </row>
    <row r="34" spans="2:3" ht="12.75">
      <c r="B34" s="47"/>
      <c r="C34" s="47"/>
    </row>
    <row r="36" spans="1:4" s="7" customFormat="1" ht="12.75">
      <c r="A36" s="16" t="s">
        <v>10</v>
      </c>
      <c r="B36" s="13"/>
      <c r="C36" s="14"/>
      <c r="D36" s="14"/>
    </row>
    <row r="37" spans="1:10" s="15" customFormat="1" ht="16.5" thickBot="1">
      <c r="A37" s="17"/>
      <c r="B37" s="48" t="s">
        <v>3</v>
      </c>
      <c r="C37" s="49" t="s">
        <v>21</v>
      </c>
      <c r="D37" s="49" t="s">
        <v>22</v>
      </c>
      <c r="E37" s="49" t="s">
        <v>23</v>
      </c>
      <c r="F37" s="49" t="s">
        <v>24</v>
      </c>
      <c r="G37" s="49" t="s">
        <v>25</v>
      </c>
      <c r="I37" s="7"/>
      <c r="J37" s="7"/>
    </row>
    <row r="38" spans="1:7" s="15" customFormat="1" ht="15.75">
      <c r="A38" s="50" t="s">
        <v>44</v>
      </c>
      <c r="B38" s="51"/>
      <c r="C38" s="52"/>
      <c r="D38" s="52"/>
      <c r="E38" s="52"/>
      <c r="F38" s="52"/>
      <c r="G38" s="52"/>
    </row>
    <row r="39" spans="1:7" s="15" customFormat="1" ht="16.5" thickBot="1">
      <c r="A39" s="53" t="s">
        <v>45</v>
      </c>
      <c r="B39" s="54"/>
      <c r="C39" s="55"/>
      <c r="D39" s="55"/>
      <c r="E39" s="55"/>
      <c r="F39" s="55"/>
      <c r="G39" s="55"/>
    </row>
    <row r="40" spans="1:7" s="15" customFormat="1" ht="15.75">
      <c r="A40" s="50" t="s">
        <v>46</v>
      </c>
      <c r="B40" s="51"/>
      <c r="C40" s="52"/>
      <c r="D40" s="52"/>
      <c r="E40" s="52"/>
      <c r="F40" s="52"/>
      <c r="G40" s="52"/>
    </row>
    <row r="41" spans="1:7" s="15" customFormat="1" ht="16.5" thickBot="1">
      <c r="A41" s="53" t="s">
        <v>45</v>
      </c>
      <c r="B41" s="54"/>
      <c r="C41" s="55"/>
      <c r="D41" s="55"/>
      <c r="E41" s="55"/>
      <c r="F41" s="55"/>
      <c r="G41" s="55"/>
    </row>
    <row r="42" spans="1:7" s="15" customFormat="1" ht="15.75">
      <c r="A42" s="50" t="s">
        <v>47</v>
      </c>
      <c r="B42" s="51"/>
      <c r="C42" s="52"/>
      <c r="D42" s="52"/>
      <c r="E42" s="52"/>
      <c r="F42" s="52"/>
      <c r="G42" s="52"/>
    </row>
    <row r="43" spans="1:7" s="15" customFormat="1" ht="16.5" thickBot="1">
      <c r="A43" s="53" t="s">
        <v>45</v>
      </c>
      <c r="B43" s="54"/>
      <c r="C43" s="55"/>
      <c r="D43" s="55"/>
      <c r="E43" s="55"/>
      <c r="F43" s="55"/>
      <c r="G43" s="55"/>
    </row>
    <row r="44" spans="1:7" s="15" customFormat="1" ht="12.75">
      <c r="A44" s="67"/>
      <c r="B44"/>
      <c r="C44"/>
      <c r="D44"/>
      <c r="E44"/>
      <c r="F44"/>
      <c r="G44"/>
    </row>
    <row r="45" ht="15.75">
      <c r="B45" s="17" t="s">
        <v>41</v>
      </c>
    </row>
    <row r="46" ht="12.75">
      <c r="B46" s="17"/>
    </row>
    <row r="48" spans="1:6" ht="15.75">
      <c r="A48" s="56"/>
      <c r="B48" s="19" t="s">
        <v>36</v>
      </c>
      <c r="C48" s="19" t="s">
        <v>37</v>
      </c>
      <c r="D48" s="19" t="s">
        <v>48</v>
      </c>
      <c r="E48" s="19" t="s">
        <v>49</v>
      </c>
      <c r="F48" s="19" t="s">
        <v>50</v>
      </c>
    </row>
    <row r="49" spans="1:6" ht="12.75">
      <c r="A49" s="57" t="s">
        <v>15</v>
      </c>
      <c r="B49" s="25" t="e">
        <f>D49-C49</f>
        <v>#DIV/0!</v>
      </c>
      <c r="C49" s="25" t="e">
        <f>AVERAGE(C38:E38)</f>
        <v>#DIV/0!</v>
      </c>
      <c r="D49" s="25" t="e">
        <f>AVERAGE(C39:E39)</f>
        <v>#DIV/0!</v>
      </c>
      <c r="E49" s="25" t="e">
        <f>B38/C49</f>
        <v>#DIV/0!</v>
      </c>
      <c r="F49" s="25" t="e">
        <f>(B38/C49)/B49</f>
        <v>#DIV/0!</v>
      </c>
    </row>
    <row r="50" spans="1:6" ht="12.75">
      <c r="A50" s="57" t="s">
        <v>16</v>
      </c>
      <c r="B50" s="25" t="e">
        <f>D50-C50</f>
        <v>#DIV/0!</v>
      </c>
      <c r="C50" s="25" t="e">
        <f>AVERAGE(C40:E40)</f>
        <v>#DIV/0!</v>
      </c>
      <c r="D50" s="25" t="e">
        <f>AVERAGE(C41:E41)</f>
        <v>#DIV/0!</v>
      </c>
      <c r="E50" s="25" t="e">
        <f>B40/C50</f>
        <v>#DIV/0!</v>
      </c>
      <c r="F50" s="25" t="e">
        <f>(B40/C50)/B50</f>
        <v>#DIV/0!</v>
      </c>
    </row>
    <row r="51" spans="1:6" ht="12.75">
      <c r="A51" s="57" t="s">
        <v>17</v>
      </c>
      <c r="B51" s="25" t="e">
        <f>D51-C51</f>
        <v>#DIV/0!</v>
      </c>
      <c r="C51" s="25" t="e">
        <f>AVERAGE(C42:E42)</f>
        <v>#DIV/0!</v>
      </c>
      <c r="D51" s="25" t="e">
        <f>AVERAGE(C43:E43)</f>
        <v>#DIV/0!</v>
      </c>
      <c r="E51" s="25" t="e">
        <f>B42/C51</f>
        <v>#DIV/0!</v>
      </c>
      <c r="F51" s="25" t="e">
        <f>(B42/C51)/B51</f>
        <v>#DIV/0!</v>
      </c>
    </row>
    <row r="52" spans="5:6" ht="13.5" thickBot="1">
      <c r="E52" s="58"/>
      <c r="F52" s="15"/>
    </row>
    <row r="53" spans="2:8" ht="15" thickBot="1">
      <c r="B53" s="60"/>
      <c r="C53" s="61" t="s">
        <v>11</v>
      </c>
      <c r="D53" s="62" t="e">
        <f>AVERAGE(F49,F50,F51)</f>
        <v>#DIV/0!</v>
      </c>
      <c r="E53" s="63" t="s">
        <v>5</v>
      </c>
      <c r="F53" s="64" t="e">
        <f>STDEV(F49,F50,F51)/SQRT(COUNT(F49,F50,F51))</f>
        <v>#DIV/0!</v>
      </c>
      <c r="G53" s="65" t="s">
        <v>51</v>
      </c>
      <c r="H53" s="66"/>
    </row>
    <row r="55" ht="12.75">
      <c r="A55" s="16" t="s">
        <v>66</v>
      </c>
    </row>
    <row r="56" spans="2:7" ht="12.75">
      <c r="B56" s="1" t="s">
        <v>64</v>
      </c>
      <c r="C56" s="2"/>
      <c r="D56" s="2"/>
      <c r="E56" s="2"/>
      <c r="F56" s="2"/>
      <c r="G56" s="71"/>
    </row>
    <row r="57" spans="2:7" ht="12.75">
      <c r="B57" s="1" t="s">
        <v>63</v>
      </c>
      <c r="C57" s="2"/>
      <c r="D57" s="2"/>
      <c r="E57" s="2"/>
      <c r="F57" s="2"/>
      <c r="G57" s="71"/>
    </row>
    <row r="58" spans="2:7" ht="12.75">
      <c r="B58" s="1" t="s">
        <v>65</v>
      </c>
      <c r="C58" s="2"/>
      <c r="D58" s="2"/>
      <c r="E58" s="2"/>
      <c r="F58" s="2"/>
      <c r="G58" s="71"/>
    </row>
  </sheetData>
  <sheetProtection/>
  <protectedRanges>
    <protectedRange sqref="B48:F48 C8:E10 B7:G7 B11:D11 F12:G15 B16:D16 B3:D6 D21:H24 C22:C25 B26:D27 E27:F27 B19:D20 G53:H53 B36:D36 B21:B24 D25:F25 B37:E40 C41:E43 F37:G43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5" max="255" man="1"/>
  </rowBreaks>
  <ignoredErrors>
    <ignoredError sqref="B13:C15 C49:D51" formulaRange="1"/>
    <ignoredError sqref="A49:A5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Univeristy of Athens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Nektarios Mamalougos</dc:creator>
  <cp:keywords/>
  <dc:description/>
  <cp:lastModifiedBy>Nektarios Mamalougos</cp:lastModifiedBy>
  <cp:lastPrinted>2020-05-20T09:39:21Z</cp:lastPrinted>
  <dcterms:created xsi:type="dcterms:W3CDTF">2020-05-19T07:21:32Z</dcterms:created>
  <dcterms:modified xsi:type="dcterms:W3CDTF">2020-06-11T21:52:45Z</dcterms:modified>
  <cp:category/>
  <cp:version/>
  <cp:contentType/>
  <cp:contentStatus/>
</cp:coreProperties>
</file>