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ΧΗΜΕΙΑ ΙΙ" sheetId="1" r:id="rId1"/>
    <sheet name="ΧΗΜΕΙΑ Ι" sheetId="2" r:id="rId2"/>
  </sheets>
  <definedNames/>
  <calcPr fullCalcOnLoad="1"/>
</workbook>
</file>

<file path=xl/sharedStrings.xml><?xml version="1.0" encoding="utf-8"?>
<sst xmlns="http://schemas.openxmlformats.org/spreadsheetml/2006/main" count="136" uniqueCount="33">
  <si>
    <t>ΦΟΙΤ.</t>
  </si>
  <si>
    <t>%</t>
  </si>
  <si>
    <t>ΕΠΙΤΥΧΟΝΤΕΣ</t>
  </si>
  <si>
    <t>ΑΠΟΤΥΧΟΝΤΕΣ</t>
  </si>
  <si>
    <t>ΣΥΝΟΛΟ</t>
  </si>
  <si>
    <t>ΠΡΩΤΟΕΤΕΙΣ:</t>
  </si>
  <si>
    <t>ΕΙΣΑΓΩΓΗ ΣΤΗΝ ΑΘΗΝΑ</t>
  </si>
  <si>
    <t>ΜΕΤΑΓΡΑΦΗ</t>
  </si>
  <si>
    <t>ΛΟΙΠΕΣ ΚΑΤΗΓΟΡΙΕΣ</t>
  </si>
  <si>
    <t>ΚΥΠΡΙΟΙ</t>
  </si>
  <si>
    <t>ΣΥΝΟΛΟ ΠΡΩΤΟΕΤΩΝ</t>
  </si>
  <si>
    <t>ΜΕΤΑΦΟΡΑ ΜΑΘΗΜΑΤΟΣ</t>
  </si>
  <si>
    <t>ΓΕΝΙΚΟ ΣΥΝΟΛΟ</t>
  </si>
  <si>
    <t xml:space="preserve">   5/7/2007</t>
  </si>
  <si>
    <t>11/10/20007</t>
  </si>
  <si>
    <t>ΠΑΝΕΛΛΗΝΙΕΣ ΓΕΝΙΚΑ</t>
  </si>
  <si>
    <t xml:space="preserve">  2006-2007</t>
  </si>
  <si>
    <t xml:space="preserve"> 18/6/2008</t>
  </si>
  <si>
    <t xml:space="preserve">  3/10/2008</t>
  </si>
  <si>
    <t>2007-2008</t>
  </si>
  <si>
    <t xml:space="preserve">   19/6/2009</t>
  </si>
  <si>
    <t xml:space="preserve">   30/9/2009</t>
  </si>
  <si>
    <t>2008-2009</t>
  </si>
  <si>
    <t xml:space="preserve">  1/10/2007</t>
  </si>
  <si>
    <t xml:space="preserve">                2006-2007</t>
  </si>
  <si>
    <t xml:space="preserve"> 5/11/2007</t>
  </si>
  <si>
    <t xml:space="preserve">   20/2/2008</t>
  </si>
  <si>
    <t xml:space="preserve">  5/9/2008</t>
  </si>
  <si>
    <t xml:space="preserve"> 11/3/2009</t>
  </si>
  <si>
    <t xml:space="preserve"> 14/9/2009</t>
  </si>
  <si>
    <t>2009-2010</t>
  </si>
  <si>
    <t xml:space="preserve"> 22/2/2010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</si>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</sst>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0.0000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12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3" applyNumberFormat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1" fontId="17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" fontId="17" fillId="0" borderId="14" xfId="0" applyNumberFormat="1" applyFont="1" applyBorder="1" applyAlignment="1">
      <alignment/>
    </xf>
    <xf numFmtId="1" fontId="17" fillId="0" borderId="15" xfId="0" applyNumberFormat="1" applyFont="1" applyBorder="1" applyAlignment="1">
      <alignment/>
    </xf>
    <xf numFmtId="3" fontId="0" fillId="0" borderId="11" xfId="0" applyNumberFormat="1" applyBorder="1" applyAlignment="1">
      <alignment horizontal="right"/>
    </xf>
    <xf numFmtId="3" fontId="17" fillId="0" borderId="14" xfId="0" applyNumberFormat="1" applyFont="1" applyBorder="1" applyAlignment="1">
      <alignment horizontal="right"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3" fontId="15" fillId="0" borderId="21" xfId="0" applyNumberFormat="1" applyFont="1" applyBorder="1" applyAlignment="1">
      <alignment/>
    </xf>
    <xf numFmtId="0" fontId="15" fillId="0" borderId="21" xfId="0" applyFont="1" applyBorder="1" applyAlignment="1">
      <alignment/>
    </xf>
    <xf numFmtId="1" fontId="17" fillId="0" borderId="17" xfId="0" applyNumberFormat="1" applyFont="1" applyBorder="1" applyAlignment="1">
      <alignment/>
    </xf>
    <xf numFmtId="14" fontId="15" fillId="0" borderId="19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15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14" fontId="15" fillId="0" borderId="22" xfId="0" applyNumberFormat="1" applyFont="1" applyBorder="1" applyAlignment="1">
      <alignment/>
    </xf>
    <xf numFmtId="3" fontId="17" fillId="0" borderId="23" xfId="0" applyNumberFormat="1" applyFont="1" applyBorder="1" applyAlignment="1">
      <alignment horizontal="right"/>
    </xf>
    <xf numFmtId="0" fontId="0" fillId="4" borderId="0" xfId="0" applyFill="1" applyAlignment="1">
      <alignment/>
    </xf>
    <xf numFmtId="0" fontId="0" fillId="4" borderId="10" xfId="0" applyFill="1" applyBorder="1" applyAlignment="1">
      <alignment/>
    </xf>
    <xf numFmtId="3" fontId="8" fillId="4" borderId="11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1" fontId="17" fillId="4" borderId="14" xfId="0" applyNumberFormat="1" applyFont="1" applyFill="1" applyBorder="1" applyAlignment="1">
      <alignment/>
    </xf>
    <xf numFmtId="14" fontId="15" fillId="0" borderId="19" xfId="0" applyNumberFormat="1" applyFont="1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zoomScalePageLayoutView="0" workbookViewId="0" topLeftCell="A1">
      <selection activeCell="W5" sqref="W5"/>
    </sheetView>
  </sheetViews>
  <sheetFormatPr defaultColWidth="9.140625" defaultRowHeight="15"/>
  <cols>
    <col min="1" max="1" width="24.421875" style="0" bestFit="1" customWidth="1"/>
    <col min="2" max="2" width="14.140625" style="0" bestFit="1" customWidth="1"/>
    <col min="3" max="3" width="5.8515625" style="0" customWidth="1"/>
    <col min="4" max="4" width="4.00390625" style="1" customWidth="1"/>
    <col min="5" max="5" width="6.28125" style="0" customWidth="1"/>
    <col min="6" max="6" width="5.28125" style="0" customWidth="1"/>
    <col min="7" max="7" width="4.28125" style="3" customWidth="1"/>
    <col min="8" max="8" width="5.8515625" style="0" customWidth="1"/>
    <col min="9" max="9" width="4.28125" style="0" customWidth="1"/>
    <col min="10" max="10" width="5.7109375" style="0" customWidth="1"/>
    <col min="11" max="11" width="5.140625" style="0" customWidth="1"/>
    <col min="12" max="12" width="4.140625" style="0" customWidth="1"/>
    <col min="13" max="13" width="5.7109375" style="0" customWidth="1"/>
    <col min="14" max="14" width="4.7109375" style="0" customWidth="1"/>
    <col min="15" max="15" width="5.7109375" style="0" customWidth="1"/>
    <col min="16" max="16" width="5.421875" style="0" customWidth="1"/>
    <col min="17" max="17" width="4.140625" style="0" customWidth="1"/>
    <col min="18" max="18" width="5.140625" style="0" customWidth="1"/>
    <col min="19" max="19" width="4.8515625" style="0" customWidth="1"/>
    <col min="20" max="20" width="5.28125" style="0" customWidth="1"/>
    <col min="21" max="21" width="3.421875" style="0" customWidth="1"/>
    <col min="22" max="22" width="5.00390625" style="0" customWidth="1"/>
  </cols>
  <sheetData>
    <row r="1" spans="3:22" s="2" customFormat="1" ht="15.75" thickBot="1">
      <c r="C1" s="14"/>
      <c r="D1" s="20" t="s">
        <v>16</v>
      </c>
      <c r="E1" s="21"/>
      <c r="F1" s="21"/>
      <c r="G1" s="22"/>
      <c r="H1" s="14"/>
      <c r="I1" s="21" t="s">
        <v>19</v>
      </c>
      <c r="J1" s="21"/>
      <c r="K1" s="21"/>
      <c r="L1" s="15"/>
      <c r="M1" s="14"/>
      <c r="N1" s="21" t="s">
        <v>22</v>
      </c>
      <c r="O1" s="21"/>
      <c r="P1" s="21"/>
      <c r="Q1" s="15"/>
      <c r="R1" s="14"/>
      <c r="S1" s="21" t="s">
        <v>30</v>
      </c>
      <c r="T1" s="21"/>
      <c r="U1" s="21"/>
      <c r="V1" s="15"/>
    </row>
    <row r="2" spans="3:22" s="2" customFormat="1" ht="15">
      <c r="C2" s="18" t="s">
        <v>13</v>
      </c>
      <c r="D2" s="19"/>
      <c r="E2" s="18" t="s">
        <v>14</v>
      </c>
      <c r="F2" s="19"/>
      <c r="G2" s="13" t="s">
        <v>1</v>
      </c>
      <c r="H2" s="27" t="s">
        <v>17</v>
      </c>
      <c r="I2" s="24"/>
      <c r="J2" s="27" t="s">
        <v>18</v>
      </c>
      <c r="K2" s="24"/>
      <c r="L2" s="13" t="s">
        <v>1</v>
      </c>
      <c r="M2" s="23" t="s">
        <v>20</v>
      </c>
      <c r="N2" s="19"/>
      <c r="O2" s="23" t="s">
        <v>21</v>
      </c>
      <c r="P2" s="19"/>
      <c r="Q2" s="32" t="s">
        <v>1</v>
      </c>
      <c r="R2" s="38">
        <v>40343</v>
      </c>
      <c r="S2" s="39"/>
      <c r="T2" s="23"/>
      <c r="U2" s="19"/>
      <c r="V2" s="32" t="s">
        <v>1</v>
      </c>
    </row>
    <row r="3" spans="3:22" ht="15">
      <c r="C3" s="4" t="s">
        <v>0</v>
      </c>
      <c r="D3" s="12" t="s">
        <v>1</v>
      </c>
      <c r="E3" s="4" t="s">
        <v>0</v>
      </c>
      <c r="F3" s="12" t="s">
        <v>1</v>
      </c>
      <c r="H3" s="4" t="s">
        <v>0</v>
      </c>
      <c r="I3" s="12" t="s">
        <v>1</v>
      </c>
      <c r="J3" s="4" t="s">
        <v>0</v>
      </c>
      <c r="K3" s="12" t="s">
        <v>1</v>
      </c>
      <c r="M3" s="4" t="s">
        <v>0</v>
      </c>
      <c r="N3" s="12" t="s">
        <v>1</v>
      </c>
      <c r="O3" s="4" t="s">
        <v>0</v>
      </c>
      <c r="P3" s="12" t="s">
        <v>1</v>
      </c>
      <c r="Q3" s="25"/>
      <c r="R3" s="4" t="s">
        <v>0</v>
      </c>
      <c r="S3" s="12" t="s">
        <v>1</v>
      </c>
      <c r="T3" s="4" t="s">
        <v>0</v>
      </c>
      <c r="U3" s="12" t="s">
        <v>1</v>
      </c>
      <c r="V3" s="25"/>
    </row>
    <row r="4" spans="1:22" ht="15">
      <c r="A4" t="s">
        <v>5</v>
      </c>
      <c r="B4" t="s">
        <v>2</v>
      </c>
      <c r="C4" s="4">
        <v>95</v>
      </c>
      <c r="D4" s="28">
        <f>C4*100/C6</f>
        <v>71.96969696969697</v>
      </c>
      <c r="E4" s="4">
        <v>25</v>
      </c>
      <c r="F4" s="28">
        <f>E4*100/E6</f>
        <v>65.78947368421052</v>
      </c>
      <c r="G4" s="10">
        <f>(C4+E4)*100/(C6+E6)</f>
        <v>70.58823529411765</v>
      </c>
      <c r="H4" s="16">
        <v>104</v>
      </c>
      <c r="I4" s="28">
        <f>H4*100/H6</f>
        <v>80.62015503875969</v>
      </c>
      <c r="J4" s="4">
        <v>9</v>
      </c>
      <c r="K4" s="28">
        <f>J4*100/J6</f>
        <v>32.142857142857146</v>
      </c>
      <c r="L4" s="10">
        <f>(H4+J4)*100/(H6+J6)</f>
        <v>71.97452229299363</v>
      </c>
      <c r="M4" s="4">
        <v>109</v>
      </c>
      <c r="N4" s="28">
        <f>M4*100/M6</f>
        <v>84.49612403100775</v>
      </c>
      <c r="O4" s="4">
        <v>10</v>
      </c>
      <c r="P4" s="28">
        <f>O4*100/O6</f>
        <v>43.47826086956522</v>
      </c>
      <c r="Q4" s="10">
        <f>(M4+O4)*100/(M6+O6)</f>
        <v>78.28947368421052</v>
      </c>
      <c r="R4" s="4">
        <v>131</v>
      </c>
      <c r="S4" s="28">
        <f>R4*100/R6</f>
        <v>97.76119402985074</v>
      </c>
      <c r="T4" s="4"/>
      <c r="U4" s="28"/>
      <c r="V4" s="10"/>
    </row>
    <row r="5" spans="1:22" ht="15">
      <c r="A5" t="s">
        <v>6</v>
      </c>
      <c r="B5" t="s">
        <v>3</v>
      </c>
      <c r="C5" s="4">
        <v>37</v>
      </c>
      <c r="D5" s="5">
        <f>C5*100/C6</f>
        <v>28.03030303030303</v>
      </c>
      <c r="E5" s="4">
        <v>13</v>
      </c>
      <c r="F5" s="5">
        <f>E5*100/E6</f>
        <v>34.21052631578947</v>
      </c>
      <c r="G5" s="10"/>
      <c r="H5" s="16">
        <v>25</v>
      </c>
      <c r="I5" s="5">
        <f>H5*100/H6</f>
        <v>19.37984496124031</v>
      </c>
      <c r="J5" s="4">
        <v>19</v>
      </c>
      <c r="K5" s="5">
        <f>J5*100/J6</f>
        <v>67.85714285714286</v>
      </c>
      <c r="L5" s="25"/>
      <c r="M5" s="4">
        <v>20</v>
      </c>
      <c r="N5" s="5">
        <f>M5*100/M6</f>
        <v>15.503875968992247</v>
      </c>
      <c r="O5" s="4">
        <v>13</v>
      </c>
      <c r="P5" s="5">
        <f>O5*100/O6</f>
        <v>56.52173913043478</v>
      </c>
      <c r="Q5" s="25"/>
      <c r="R5" s="4">
        <v>3</v>
      </c>
      <c r="S5" s="5">
        <f>R5*100/R6</f>
        <v>2.2388059701492535</v>
      </c>
      <c r="T5" s="4"/>
      <c r="U5" s="5"/>
      <c r="V5" s="25"/>
    </row>
    <row r="6" spans="2:22" ht="15">
      <c r="B6" t="s">
        <v>4</v>
      </c>
      <c r="C6" s="4">
        <f>SUM(C4:C5)</f>
        <v>132</v>
      </c>
      <c r="D6" s="5"/>
      <c r="E6" s="4">
        <f>SUM(E4:E5)</f>
        <v>38</v>
      </c>
      <c r="F6" s="8"/>
      <c r="G6" s="10"/>
      <c r="H6" s="16">
        <f>SUM(H4:H5)</f>
        <v>129</v>
      </c>
      <c r="I6" s="8"/>
      <c r="J6" s="4">
        <f>SUM(J4:J5)</f>
        <v>28</v>
      </c>
      <c r="K6" s="8"/>
      <c r="L6" s="25"/>
      <c r="M6" s="4">
        <f>SUM(M4:M5)</f>
        <v>129</v>
      </c>
      <c r="N6" s="8"/>
      <c r="O6" s="4">
        <f>SUM(O4:O5)</f>
        <v>23</v>
      </c>
      <c r="P6" s="8"/>
      <c r="Q6" s="25"/>
      <c r="R6" s="4">
        <v>134</v>
      </c>
      <c r="S6" s="8"/>
      <c r="T6" s="4"/>
      <c r="U6" s="8"/>
      <c r="V6" s="25"/>
    </row>
    <row r="7" spans="3:22" ht="15">
      <c r="C7" s="4"/>
      <c r="D7" s="5"/>
      <c r="E7" s="4"/>
      <c r="F7" s="8"/>
      <c r="G7" s="10"/>
      <c r="H7" s="16"/>
      <c r="I7" s="8"/>
      <c r="J7" s="4"/>
      <c r="K7" s="8"/>
      <c r="L7" s="25"/>
      <c r="M7" s="4"/>
      <c r="N7" s="8"/>
      <c r="O7" s="4"/>
      <c r="P7" s="8"/>
      <c r="Q7" s="25"/>
      <c r="R7" s="4"/>
      <c r="S7" s="8"/>
      <c r="T7" s="4"/>
      <c r="U7" s="8"/>
      <c r="V7" s="25"/>
    </row>
    <row r="8" spans="1:22" ht="15">
      <c r="A8" t="s">
        <v>5</v>
      </c>
      <c r="B8" t="s">
        <v>2</v>
      </c>
      <c r="C8" s="4">
        <v>22</v>
      </c>
      <c r="D8" s="28">
        <f>C8*100/C10</f>
        <v>51.16279069767442</v>
      </c>
      <c r="E8" s="4">
        <v>14</v>
      </c>
      <c r="F8" s="29">
        <f>E8*100/E10</f>
        <v>53.84615384615385</v>
      </c>
      <c r="G8" s="10">
        <f>(C8+E8)*100/(C10+E10)</f>
        <v>52.17391304347826</v>
      </c>
      <c r="H8" s="16">
        <v>31</v>
      </c>
      <c r="I8" s="28">
        <f>H8*100/H10</f>
        <v>73.80952380952381</v>
      </c>
      <c r="J8" s="4">
        <v>1</v>
      </c>
      <c r="K8" s="28">
        <f>J8*100/J10</f>
        <v>6.666666666666667</v>
      </c>
      <c r="L8" s="10">
        <f>(H8+J8)*100/(H10+J10)</f>
        <v>56.14035087719298</v>
      </c>
      <c r="M8" s="4">
        <v>27</v>
      </c>
      <c r="N8" s="28">
        <f>M8*100/M10</f>
        <v>60</v>
      </c>
      <c r="O8" s="4">
        <v>9</v>
      </c>
      <c r="P8" s="28">
        <f>O8*100/O10</f>
        <v>56.25</v>
      </c>
      <c r="Q8" s="10">
        <f>(M8+O8)*100/(M10+O10)</f>
        <v>59.01639344262295</v>
      </c>
      <c r="R8" s="4">
        <v>57</v>
      </c>
      <c r="S8" s="28">
        <f>R8*100/R10</f>
        <v>89.0625</v>
      </c>
      <c r="T8" s="4"/>
      <c r="U8" s="28"/>
      <c r="V8" s="10"/>
    </row>
    <row r="9" spans="1:22" ht="15">
      <c r="A9" t="s">
        <v>7</v>
      </c>
      <c r="B9" t="s">
        <v>3</v>
      </c>
      <c r="C9" s="4">
        <v>21</v>
      </c>
      <c r="D9" s="5">
        <f>C9*100/C10</f>
        <v>48.83720930232558</v>
      </c>
      <c r="E9" s="4">
        <v>12</v>
      </c>
      <c r="F9" s="5">
        <f>E9*100/E10</f>
        <v>46.15384615384615</v>
      </c>
      <c r="G9" s="10"/>
      <c r="H9" s="16">
        <v>11</v>
      </c>
      <c r="I9" s="5">
        <f>H9*100/H10</f>
        <v>26.19047619047619</v>
      </c>
      <c r="J9" s="4">
        <v>14</v>
      </c>
      <c r="K9" s="5">
        <f>J9*100/J10</f>
        <v>93.33333333333333</v>
      </c>
      <c r="L9" s="25"/>
      <c r="M9" s="4">
        <v>18</v>
      </c>
      <c r="N9" s="5">
        <f>M9*100/M10</f>
        <v>40</v>
      </c>
      <c r="O9" s="4">
        <v>7</v>
      </c>
      <c r="P9" s="5">
        <f>O9*100/O10</f>
        <v>43.75</v>
      </c>
      <c r="Q9" s="25"/>
      <c r="R9" s="4">
        <v>7</v>
      </c>
      <c r="S9" s="5">
        <f>R9*100/R10</f>
        <v>10.9375</v>
      </c>
      <c r="T9" s="4"/>
      <c r="U9" s="5"/>
      <c r="V9" s="25"/>
    </row>
    <row r="10" spans="2:22" ht="15">
      <c r="B10" t="s">
        <v>4</v>
      </c>
      <c r="C10" s="4">
        <f>SUM(C8:C9)</f>
        <v>43</v>
      </c>
      <c r="D10" s="5"/>
      <c r="E10" s="4">
        <f>SUM(E8:E9)</f>
        <v>26</v>
      </c>
      <c r="F10" s="8"/>
      <c r="G10" s="10"/>
      <c r="H10" s="16">
        <f>SUM(H8:H9)</f>
        <v>42</v>
      </c>
      <c r="I10" s="8"/>
      <c r="J10" s="4">
        <f>SUM(J8:J9)</f>
        <v>15</v>
      </c>
      <c r="K10" s="8"/>
      <c r="L10" s="25"/>
      <c r="M10" s="4">
        <f>SUM(M8:M9)</f>
        <v>45</v>
      </c>
      <c r="N10" s="8"/>
      <c r="O10" s="4">
        <f>SUM(O8:O9)</f>
        <v>16</v>
      </c>
      <c r="P10" s="8"/>
      <c r="Q10" s="25"/>
      <c r="R10" s="4">
        <v>64</v>
      </c>
      <c r="S10" s="8"/>
      <c r="T10" s="4"/>
      <c r="U10" s="8"/>
      <c r="V10" s="25"/>
    </row>
    <row r="11" spans="3:22" ht="15">
      <c r="C11" s="4"/>
      <c r="D11" s="5"/>
      <c r="E11" s="4"/>
      <c r="F11" s="8"/>
      <c r="G11" s="10"/>
      <c r="H11" s="16"/>
      <c r="I11" s="8"/>
      <c r="J11" s="4"/>
      <c r="K11" s="8"/>
      <c r="L11" s="25"/>
      <c r="M11" s="4"/>
      <c r="N11" s="8"/>
      <c r="O11" s="4"/>
      <c r="P11" s="8"/>
      <c r="Q11" s="25"/>
      <c r="R11" s="4"/>
      <c r="S11" s="8"/>
      <c r="T11" s="4"/>
      <c r="U11" s="8"/>
      <c r="V11" s="25"/>
    </row>
    <row r="12" spans="1:22" ht="15">
      <c r="A12" s="33" t="s">
        <v>5</v>
      </c>
      <c r="B12" s="33" t="s">
        <v>2</v>
      </c>
      <c r="C12" s="34">
        <f>C4+C8</f>
        <v>117</v>
      </c>
      <c r="D12" s="35">
        <f>C12*100/C14</f>
        <v>66.85714285714286</v>
      </c>
      <c r="E12" s="34">
        <f>E4+E8</f>
        <v>39</v>
      </c>
      <c r="F12" s="35">
        <f>E12*100/E14</f>
        <v>60.9375</v>
      </c>
      <c r="G12" s="37">
        <f>(C12+E12)*100/(C14+E14)</f>
        <v>65.27196652719665</v>
      </c>
      <c r="H12" s="34">
        <f>H4+H8</f>
        <v>135</v>
      </c>
      <c r="I12" s="35">
        <f>H12*100/H14</f>
        <v>78.94736842105263</v>
      </c>
      <c r="J12" s="34">
        <f>J4+J8</f>
        <v>10</v>
      </c>
      <c r="K12" s="35">
        <f>J12*100/J14</f>
        <v>23.25581395348837</v>
      </c>
      <c r="L12" s="37">
        <f>(H12+J12)*100/(H14+J14)</f>
        <v>67.75700934579439</v>
      </c>
      <c r="M12" s="34">
        <f>M4+M8</f>
        <v>136</v>
      </c>
      <c r="N12" s="35">
        <f>M12*100/M14</f>
        <v>78.16091954022988</v>
      </c>
      <c r="O12" s="34">
        <f>O4+O8</f>
        <v>19</v>
      </c>
      <c r="P12" s="35">
        <f>O12*100/O14</f>
        <v>48.717948717948715</v>
      </c>
      <c r="Q12" s="37">
        <f>(M12+O12)*100/(M14+O14)</f>
        <v>72.7699530516432</v>
      </c>
      <c r="R12" s="34">
        <v>188</v>
      </c>
      <c r="S12" s="35">
        <f>R12*100/R14</f>
        <v>94.94949494949495</v>
      </c>
      <c r="T12" s="34"/>
      <c r="U12" s="35"/>
      <c r="V12" s="37"/>
    </row>
    <row r="13" spans="1:22" ht="15">
      <c r="A13" s="33" t="s">
        <v>15</v>
      </c>
      <c r="B13" t="s">
        <v>3</v>
      </c>
      <c r="C13" s="4">
        <f>C5+C9</f>
        <v>58</v>
      </c>
      <c r="D13" s="5">
        <f>C13*100/C14</f>
        <v>33.142857142857146</v>
      </c>
      <c r="E13" s="4">
        <f>E5+E9</f>
        <v>25</v>
      </c>
      <c r="F13" s="5">
        <f>E13*100/E14</f>
        <v>39.0625</v>
      </c>
      <c r="G13" s="10"/>
      <c r="H13" s="4">
        <f>H5+H9</f>
        <v>36</v>
      </c>
      <c r="I13" s="5">
        <f>H13*100/H14</f>
        <v>21.05263157894737</v>
      </c>
      <c r="J13" s="4">
        <f>J5+J9</f>
        <v>33</v>
      </c>
      <c r="K13" s="5">
        <f>J13*100/J14</f>
        <v>76.74418604651163</v>
      </c>
      <c r="L13" s="25"/>
      <c r="M13" s="4">
        <f>M5+M9</f>
        <v>38</v>
      </c>
      <c r="N13" s="5">
        <f>M13*100/M14</f>
        <v>21.839080459770116</v>
      </c>
      <c r="O13" s="4">
        <f>O5+O9</f>
        <v>20</v>
      </c>
      <c r="P13" s="5">
        <f>O13*100/O14</f>
        <v>51.282051282051285</v>
      </c>
      <c r="Q13" s="25"/>
      <c r="R13" s="4">
        <v>10</v>
      </c>
      <c r="S13" s="5">
        <f>R13*100/R14</f>
        <v>5.05050505050505</v>
      </c>
      <c r="T13" s="4"/>
      <c r="U13" s="5"/>
      <c r="V13" s="25"/>
    </row>
    <row r="14" spans="2:22" ht="15">
      <c r="B14" t="s">
        <v>4</v>
      </c>
      <c r="C14" s="4">
        <f>SUM(C12:C13)</f>
        <v>175</v>
      </c>
      <c r="D14" s="5"/>
      <c r="E14" s="4">
        <f>SUM(E12:E13)</f>
        <v>64</v>
      </c>
      <c r="F14" s="8"/>
      <c r="G14" s="10"/>
      <c r="H14" s="16">
        <f>SUM(H12:H13)</f>
        <v>171</v>
      </c>
      <c r="I14" s="8"/>
      <c r="J14" s="4">
        <f>SUM(J12:J13)</f>
        <v>43</v>
      </c>
      <c r="K14" s="8"/>
      <c r="L14" s="25"/>
      <c r="M14" s="4">
        <f>SUM(M12:M13)</f>
        <v>174</v>
      </c>
      <c r="N14" s="8"/>
      <c r="O14" s="4">
        <f>SUM(O12:O13)</f>
        <v>39</v>
      </c>
      <c r="P14" s="8"/>
      <c r="Q14" s="25"/>
      <c r="R14" s="4">
        <v>198</v>
      </c>
      <c r="S14" s="8"/>
      <c r="T14" s="4"/>
      <c r="U14" s="8"/>
      <c r="V14" s="25"/>
    </row>
    <row r="15" spans="3:22" ht="15">
      <c r="C15" s="4"/>
      <c r="D15" s="5"/>
      <c r="E15" s="4"/>
      <c r="F15" s="8"/>
      <c r="G15" s="10"/>
      <c r="H15" s="16"/>
      <c r="I15" s="8"/>
      <c r="J15" s="4"/>
      <c r="K15" s="8"/>
      <c r="L15" s="25"/>
      <c r="M15" s="4"/>
      <c r="N15" s="8"/>
      <c r="O15" s="4"/>
      <c r="P15" s="8"/>
      <c r="Q15" s="25"/>
      <c r="R15" s="4"/>
      <c r="S15" s="8"/>
      <c r="T15" s="4"/>
      <c r="U15" s="8"/>
      <c r="V15" s="25"/>
    </row>
    <row r="16" spans="1:22" ht="15">
      <c r="A16" t="s">
        <v>5</v>
      </c>
      <c r="B16" t="s">
        <v>2</v>
      </c>
      <c r="C16" s="4">
        <v>10</v>
      </c>
      <c r="D16" s="28">
        <f>C16*100/C18</f>
        <v>35.714285714285715</v>
      </c>
      <c r="E16" s="4">
        <v>4</v>
      </c>
      <c r="F16" s="28">
        <f>E16*100/E18</f>
        <v>30.76923076923077</v>
      </c>
      <c r="G16" s="10">
        <f>(C16+E16)*100/(C18+E18)</f>
        <v>34.146341463414636</v>
      </c>
      <c r="H16" s="16">
        <v>10</v>
      </c>
      <c r="I16" s="28">
        <f>H16*100/H18</f>
        <v>41.666666666666664</v>
      </c>
      <c r="J16" s="4">
        <v>1</v>
      </c>
      <c r="K16" s="28">
        <f>J16*100/J18</f>
        <v>10</v>
      </c>
      <c r="L16" s="10">
        <f>(H16+J16)*100/(H18+J18)</f>
        <v>32.35294117647059</v>
      </c>
      <c r="M16" s="4">
        <v>9</v>
      </c>
      <c r="N16" s="28">
        <f>M16*100/M18</f>
        <v>30</v>
      </c>
      <c r="O16" s="4">
        <v>8</v>
      </c>
      <c r="P16" s="28">
        <f>O16*100/O18</f>
        <v>40</v>
      </c>
      <c r="Q16" s="10">
        <f>(M16+O16)*100/(M18+O18)</f>
        <v>34</v>
      </c>
      <c r="R16" s="4">
        <v>29</v>
      </c>
      <c r="S16" s="28">
        <f>R16*100/R18</f>
        <v>80.55555555555556</v>
      </c>
      <c r="T16" s="4"/>
      <c r="U16" s="28"/>
      <c r="V16" s="10"/>
    </row>
    <row r="17" spans="1:22" ht="15">
      <c r="A17" t="s">
        <v>8</v>
      </c>
      <c r="B17" t="s">
        <v>3</v>
      </c>
      <c r="C17" s="4">
        <v>18</v>
      </c>
      <c r="D17" s="5">
        <f>C17*100/C18</f>
        <v>64.28571428571429</v>
      </c>
      <c r="E17" s="4">
        <v>9</v>
      </c>
      <c r="F17" s="5">
        <f>E17*100/E18</f>
        <v>69.23076923076923</v>
      </c>
      <c r="G17" s="10"/>
      <c r="H17" s="16">
        <v>14</v>
      </c>
      <c r="I17" s="5">
        <f>H17*100/H18</f>
        <v>58.333333333333336</v>
      </c>
      <c r="J17" s="4">
        <v>9</v>
      </c>
      <c r="K17" s="5">
        <f>J17*100/J18</f>
        <v>90</v>
      </c>
      <c r="L17" s="25"/>
      <c r="M17" s="4">
        <v>21</v>
      </c>
      <c r="N17" s="5">
        <f>M17*100/M18</f>
        <v>70</v>
      </c>
      <c r="O17" s="4">
        <v>12</v>
      </c>
      <c r="P17" s="5">
        <f>O17*100/O18</f>
        <v>60</v>
      </c>
      <c r="Q17" s="25"/>
      <c r="R17" s="4">
        <v>7</v>
      </c>
      <c r="S17" s="5">
        <f>R17*100/R18</f>
        <v>19.444444444444443</v>
      </c>
      <c r="T17" s="4"/>
      <c r="U17" s="5"/>
      <c r="V17" s="25"/>
    </row>
    <row r="18" spans="2:22" ht="15">
      <c r="B18" t="s">
        <v>4</v>
      </c>
      <c r="C18" s="4">
        <f>SUM(C16:C17)</f>
        <v>28</v>
      </c>
      <c r="D18" s="5"/>
      <c r="E18" s="4">
        <f>SUM(E16:E17)</f>
        <v>13</v>
      </c>
      <c r="F18" s="8"/>
      <c r="G18" s="10"/>
      <c r="H18" s="16">
        <f>SUM(H16:H17)</f>
        <v>24</v>
      </c>
      <c r="I18" s="8"/>
      <c r="J18" s="4">
        <f>SUM(J16:J17)</f>
        <v>10</v>
      </c>
      <c r="K18" s="8"/>
      <c r="L18" s="25"/>
      <c r="M18" s="4">
        <f>SUM(M16:M17)</f>
        <v>30</v>
      </c>
      <c r="N18" s="8"/>
      <c r="O18" s="4">
        <f>SUM(O16:O17)</f>
        <v>20</v>
      </c>
      <c r="P18" s="8"/>
      <c r="Q18" s="25"/>
      <c r="R18" s="4">
        <v>36</v>
      </c>
      <c r="S18" s="8"/>
      <c r="T18" s="4"/>
      <c r="U18" s="8"/>
      <c r="V18" s="25"/>
    </row>
    <row r="19" spans="3:22" ht="15">
      <c r="C19" s="4"/>
      <c r="D19" s="5"/>
      <c r="E19" s="4"/>
      <c r="F19" s="8"/>
      <c r="G19" s="10"/>
      <c r="H19" s="16"/>
      <c r="I19" s="8"/>
      <c r="J19" s="4"/>
      <c r="K19" s="8"/>
      <c r="L19" s="25"/>
      <c r="M19" s="4"/>
      <c r="N19" s="8"/>
      <c r="O19" s="4"/>
      <c r="P19" s="8"/>
      <c r="Q19" s="25"/>
      <c r="R19" s="4"/>
      <c r="S19" s="8"/>
      <c r="T19" s="4"/>
      <c r="U19" s="8"/>
      <c r="V19" s="25"/>
    </row>
    <row r="20" spans="1:22" ht="15">
      <c r="A20" t="s">
        <v>5</v>
      </c>
      <c r="B20" t="s">
        <v>2</v>
      </c>
      <c r="C20" s="4">
        <v>13</v>
      </c>
      <c r="D20" s="28">
        <f>C20*100/C22</f>
        <v>100</v>
      </c>
      <c r="E20" s="4">
        <v>0</v>
      </c>
      <c r="F20" s="5"/>
      <c r="G20" s="10">
        <f>(C20+E20)*100/(C22+E22)</f>
        <v>100</v>
      </c>
      <c r="H20" s="16">
        <v>13</v>
      </c>
      <c r="I20" s="28">
        <f>H20*100/H22</f>
        <v>100</v>
      </c>
      <c r="J20" s="4">
        <v>0</v>
      </c>
      <c r="K20" s="8"/>
      <c r="L20" s="10">
        <f>(H20+J20)*100/(H22+J22)</f>
        <v>100</v>
      </c>
      <c r="M20" s="4">
        <v>7</v>
      </c>
      <c r="N20" s="28">
        <f>M20*100/M22</f>
        <v>100</v>
      </c>
      <c r="O20" s="4">
        <v>0</v>
      </c>
      <c r="P20" s="8"/>
      <c r="Q20" s="10">
        <f>(M20+O20)*100/(M22+O22)</f>
        <v>100</v>
      </c>
      <c r="R20" s="4">
        <v>11</v>
      </c>
      <c r="S20" s="28">
        <f>R20*100/R22</f>
        <v>100</v>
      </c>
      <c r="T20" s="4"/>
      <c r="U20" s="8"/>
      <c r="V20" s="10"/>
    </row>
    <row r="21" spans="1:22" ht="15">
      <c r="A21" t="s">
        <v>9</v>
      </c>
      <c r="B21" t="s">
        <v>3</v>
      </c>
      <c r="C21" s="4">
        <v>0</v>
      </c>
      <c r="D21" s="5">
        <f>C21*100/C22</f>
        <v>0</v>
      </c>
      <c r="E21" s="4">
        <v>0</v>
      </c>
      <c r="F21" s="5"/>
      <c r="G21" s="10"/>
      <c r="H21" s="16">
        <v>0</v>
      </c>
      <c r="I21" s="5">
        <f>H21*100/H22</f>
        <v>0</v>
      </c>
      <c r="J21" s="4">
        <v>0</v>
      </c>
      <c r="K21" s="8"/>
      <c r="L21" s="25"/>
      <c r="M21" s="4">
        <v>0</v>
      </c>
      <c r="N21" s="5">
        <f>M21*100/M22</f>
        <v>0</v>
      </c>
      <c r="O21" s="4">
        <v>0</v>
      </c>
      <c r="P21" s="8"/>
      <c r="Q21" s="25"/>
      <c r="R21" s="4">
        <v>0</v>
      </c>
      <c r="S21" s="5">
        <f>R21*100/R22</f>
        <v>0</v>
      </c>
      <c r="T21" s="4"/>
      <c r="U21" s="8"/>
      <c r="V21" s="25"/>
    </row>
    <row r="22" spans="2:22" ht="15">
      <c r="B22" t="s">
        <v>4</v>
      </c>
      <c r="C22" s="4">
        <f>SUM(C20:C21)</f>
        <v>13</v>
      </c>
      <c r="D22" s="5"/>
      <c r="E22" s="4">
        <f>SUM(E20:E21)</f>
        <v>0</v>
      </c>
      <c r="F22" s="8"/>
      <c r="G22" s="10"/>
      <c r="H22" s="16">
        <f>SUM(H20:H21)</f>
        <v>13</v>
      </c>
      <c r="I22" s="8"/>
      <c r="J22" s="4">
        <f>SUM(J20:J21)</f>
        <v>0</v>
      </c>
      <c r="K22" s="8"/>
      <c r="L22" s="25"/>
      <c r="M22" s="4">
        <f>SUM(M20:M21)</f>
        <v>7</v>
      </c>
      <c r="N22" s="8"/>
      <c r="O22" s="4">
        <f>SUM(O20:O21)</f>
        <v>0</v>
      </c>
      <c r="P22" s="8"/>
      <c r="Q22" s="25"/>
      <c r="R22" s="4">
        <v>11</v>
      </c>
      <c r="S22" s="8"/>
      <c r="T22" s="4"/>
      <c r="U22" s="8"/>
      <c r="V22" s="25"/>
    </row>
    <row r="23" spans="3:22" ht="15">
      <c r="C23" s="4"/>
      <c r="D23" s="5"/>
      <c r="E23" s="4"/>
      <c r="F23" s="8"/>
      <c r="G23" s="10"/>
      <c r="H23" s="16"/>
      <c r="I23" s="8"/>
      <c r="J23" s="4"/>
      <c r="K23" s="8"/>
      <c r="L23" s="25"/>
      <c r="M23" s="4"/>
      <c r="N23" s="8"/>
      <c r="O23" s="4"/>
      <c r="P23" s="8"/>
      <c r="Q23" s="25"/>
      <c r="R23" s="4"/>
      <c r="S23" s="8"/>
      <c r="T23" s="4"/>
      <c r="U23" s="8"/>
      <c r="V23" s="25"/>
    </row>
    <row r="24" spans="1:22" ht="15">
      <c r="A24" t="s">
        <v>10</v>
      </c>
      <c r="B24" t="s">
        <v>2</v>
      </c>
      <c r="C24" s="4">
        <f>C4+C8+C16+C20</f>
        <v>140</v>
      </c>
      <c r="D24" s="28">
        <f>C24*100/C26</f>
        <v>64.81481481481481</v>
      </c>
      <c r="E24" s="4">
        <f>E4+E8+E16+E20</f>
        <v>43</v>
      </c>
      <c r="F24" s="28">
        <f>E24*100/E26</f>
        <v>55.84415584415584</v>
      </c>
      <c r="G24" s="10">
        <f>(C24+E24)*100/(C26+E26)</f>
        <v>62.45733788395904</v>
      </c>
      <c r="H24" s="4">
        <f>H4+H8+H16+H20</f>
        <v>158</v>
      </c>
      <c r="I24" s="28">
        <f>H24*100/H26</f>
        <v>75.96153846153847</v>
      </c>
      <c r="J24" s="4">
        <f>J4+J8+J16+J20</f>
        <v>11</v>
      </c>
      <c r="K24" s="28">
        <f>J24*100/J26</f>
        <v>20.754716981132077</v>
      </c>
      <c r="L24" s="10">
        <f>(H24+J24)*100/(H26+J26)</f>
        <v>64.75095785440612</v>
      </c>
      <c r="M24" s="4">
        <f>M4+M8+M16+M20</f>
        <v>152</v>
      </c>
      <c r="N24" s="28">
        <f>M24*100/M26</f>
        <v>72.03791469194313</v>
      </c>
      <c r="O24" s="4">
        <f>O4+O8+O16+O20</f>
        <v>27</v>
      </c>
      <c r="P24" s="28">
        <f>O24*100/O26</f>
        <v>45.76271186440678</v>
      </c>
      <c r="Q24" s="10">
        <f>(M24+O24)*100/(M26+O26)</f>
        <v>66.29629629629629</v>
      </c>
      <c r="R24" s="4">
        <v>228</v>
      </c>
      <c r="S24" s="28">
        <f>R24*100/R26</f>
        <v>93.06122448979592</v>
      </c>
      <c r="T24" s="4"/>
      <c r="U24" s="28"/>
      <c r="V24" s="10"/>
    </row>
    <row r="25" spans="2:22" ht="15">
      <c r="B25" t="s">
        <v>3</v>
      </c>
      <c r="C25" s="4">
        <f>C5+C9+C17+C21</f>
        <v>76</v>
      </c>
      <c r="D25" s="5">
        <f>C25*100/C26</f>
        <v>35.18518518518518</v>
      </c>
      <c r="E25" s="4">
        <f>E5+E9+E17+E21</f>
        <v>34</v>
      </c>
      <c r="F25" s="5">
        <f>E25*100/E26</f>
        <v>44.15584415584416</v>
      </c>
      <c r="G25" s="10"/>
      <c r="H25" s="4">
        <f>H5+H9+H17+H21</f>
        <v>50</v>
      </c>
      <c r="I25" s="5">
        <f>H25*100/H26</f>
        <v>24.03846153846154</v>
      </c>
      <c r="J25" s="4">
        <f>J5+J9+J17+J21</f>
        <v>42</v>
      </c>
      <c r="K25" s="5">
        <f>J25*100/J26</f>
        <v>79.24528301886792</v>
      </c>
      <c r="L25" s="25"/>
      <c r="M25" s="4">
        <f>M5+M9+M17+M21</f>
        <v>59</v>
      </c>
      <c r="N25" s="5">
        <f>M25*100/M26</f>
        <v>27.96208530805687</v>
      </c>
      <c r="O25" s="4">
        <f>O5+O9+O17+O21</f>
        <v>32</v>
      </c>
      <c r="P25" s="5">
        <f>O25*100/O26</f>
        <v>54.23728813559322</v>
      </c>
      <c r="Q25" s="25"/>
      <c r="R25" s="4">
        <v>17</v>
      </c>
      <c r="S25" s="5">
        <f>R25*100/R26</f>
        <v>6.938775510204081</v>
      </c>
      <c r="T25" s="4"/>
      <c r="U25" s="5"/>
      <c r="V25" s="25"/>
    </row>
    <row r="26" spans="2:22" ht="15">
      <c r="B26" t="s">
        <v>4</v>
      </c>
      <c r="C26" s="4">
        <f>SUM(C24:C25)</f>
        <v>216</v>
      </c>
      <c r="D26" s="5"/>
      <c r="E26" s="4">
        <f>SUM(E24:E25)</f>
        <v>77</v>
      </c>
      <c r="F26" s="8"/>
      <c r="G26" s="10"/>
      <c r="H26" s="16">
        <f>SUM(H24:H25)</f>
        <v>208</v>
      </c>
      <c r="I26" s="8"/>
      <c r="J26" s="4">
        <f>SUM(J24:J25)</f>
        <v>53</v>
      </c>
      <c r="K26" s="8"/>
      <c r="L26" s="25"/>
      <c r="M26" s="4">
        <f>SUM(M24:M25)</f>
        <v>211</v>
      </c>
      <c r="N26" s="8"/>
      <c r="O26" s="4">
        <f>SUM(O24:O25)</f>
        <v>59</v>
      </c>
      <c r="P26" s="8"/>
      <c r="Q26" s="25"/>
      <c r="R26" s="4">
        <v>245</v>
      </c>
      <c r="S26" s="8"/>
      <c r="T26" s="4"/>
      <c r="U26" s="8"/>
      <c r="V26" s="25"/>
    </row>
    <row r="27" spans="3:22" ht="15">
      <c r="C27" s="4"/>
      <c r="D27" s="5"/>
      <c r="E27" s="4"/>
      <c r="F27" s="8"/>
      <c r="G27" s="10"/>
      <c r="H27" s="16"/>
      <c r="I27" s="8"/>
      <c r="J27" s="4"/>
      <c r="K27" s="8"/>
      <c r="L27" s="25"/>
      <c r="M27" s="4"/>
      <c r="N27" s="8"/>
      <c r="O27" s="4"/>
      <c r="P27" s="8"/>
      <c r="Q27" s="25"/>
      <c r="R27" s="4"/>
      <c r="S27" s="8"/>
      <c r="T27" s="4"/>
      <c r="U27" s="8"/>
      <c r="V27" s="25"/>
    </row>
    <row r="28" spans="1:22" ht="15">
      <c r="A28" t="s">
        <v>11</v>
      </c>
      <c r="B28" t="s">
        <v>2</v>
      </c>
      <c r="C28" s="4">
        <v>18</v>
      </c>
      <c r="D28" s="28">
        <f>C28*100/C30</f>
        <v>40.90909090909091</v>
      </c>
      <c r="E28" s="4">
        <v>4</v>
      </c>
      <c r="F28" s="28">
        <f>E28*100/E30</f>
        <v>13.793103448275861</v>
      </c>
      <c r="G28" s="10">
        <f>(C28+E28)*100/(C30+E30)</f>
        <v>30.136986301369863</v>
      </c>
      <c r="H28" s="16">
        <v>9</v>
      </c>
      <c r="I28" s="28">
        <f>H28*100/H30</f>
        <v>27.272727272727273</v>
      </c>
      <c r="J28" s="4">
        <v>12</v>
      </c>
      <c r="K28" s="28">
        <f>J28*100/J30</f>
        <v>24.489795918367346</v>
      </c>
      <c r="L28" s="10">
        <f>(H28+J28)*100/(H30+J30)</f>
        <v>25.609756097560975</v>
      </c>
      <c r="M28" s="4">
        <v>22</v>
      </c>
      <c r="N28" s="28">
        <f>M28*100/M30</f>
        <v>84.61538461538461</v>
      </c>
      <c r="O28" s="4">
        <v>22</v>
      </c>
      <c r="P28" s="28">
        <f>O28*100/O30</f>
        <v>48.888888888888886</v>
      </c>
      <c r="Q28" s="10">
        <f>(M28+O28)*100/(M30+O30)</f>
        <v>61.971830985915496</v>
      </c>
      <c r="R28" s="4">
        <v>50</v>
      </c>
      <c r="S28" s="28">
        <f>R28*100/R30</f>
        <v>79.36507936507937</v>
      </c>
      <c r="T28" s="4"/>
      <c r="U28" s="28"/>
      <c r="V28" s="10"/>
    </row>
    <row r="29" spans="2:22" ht="15">
      <c r="B29" t="s">
        <v>3</v>
      </c>
      <c r="C29" s="4">
        <v>26</v>
      </c>
      <c r="D29" s="5">
        <f>C29*100/C30</f>
        <v>59.09090909090909</v>
      </c>
      <c r="E29" s="4">
        <v>25</v>
      </c>
      <c r="F29" s="5">
        <f>E29*100/E30</f>
        <v>86.20689655172414</v>
      </c>
      <c r="G29" s="10"/>
      <c r="H29" s="16">
        <v>24</v>
      </c>
      <c r="I29" s="5">
        <f>H29*100/H30</f>
        <v>72.72727272727273</v>
      </c>
      <c r="J29" s="4">
        <v>37</v>
      </c>
      <c r="K29" s="5">
        <f>J29*100/J30</f>
        <v>75.51020408163265</v>
      </c>
      <c r="L29" s="25"/>
      <c r="M29" s="4">
        <v>4</v>
      </c>
      <c r="N29" s="5">
        <f>M29*100/M30</f>
        <v>15.384615384615385</v>
      </c>
      <c r="O29" s="4">
        <v>23</v>
      </c>
      <c r="P29" s="5">
        <f>O29*100/O30</f>
        <v>51.111111111111114</v>
      </c>
      <c r="Q29" s="25"/>
      <c r="R29" s="4">
        <v>13</v>
      </c>
      <c r="S29" s="5">
        <f>R29*100/R30</f>
        <v>20.634920634920636</v>
      </c>
      <c r="T29" s="4"/>
      <c r="U29" s="5"/>
      <c r="V29" s="25"/>
    </row>
    <row r="30" spans="2:22" ht="15">
      <c r="B30" t="s">
        <v>4</v>
      </c>
      <c r="C30" s="4">
        <f>SUM(C28:C29)</f>
        <v>44</v>
      </c>
      <c r="D30" s="5"/>
      <c r="E30" s="4">
        <f>SUM(E28:E29)</f>
        <v>29</v>
      </c>
      <c r="F30" s="8"/>
      <c r="G30" s="10"/>
      <c r="H30" s="16">
        <f>SUM(H28:H29)</f>
        <v>33</v>
      </c>
      <c r="I30" s="8"/>
      <c r="J30" s="4">
        <f>SUM(J28:J29)</f>
        <v>49</v>
      </c>
      <c r="K30" s="8"/>
      <c r="L30" s="25"/>
      <c r="M30" s="4">
        <f>SUM(M28:M29)</f>
        <v>26</v>
      </c>
      <c r="N30" s="8"/>
      <c r="O30" s="4">
        <f>SUM(O28:O29)</f>
        <v>45</v>
      </c>
      <c r="P30" s="8"/>
      <c r="Q30" s="25"/>
      <c r="R30" s="4">
        <v>63</v>
      </c>
      <c r="S30" s="8"/>
      <c r="T30" s="4"/>
      <c r="U30" s="8"/>
      <c r="V30" s="25"/>
    </row>
    <row r="31" spans="3:22" ht="15">
      <c r="C31" s="4"/>
      <c r="D31" s="5"/>
      <c r="E31" s="4"/>
      <c r="F31" s="8"/>
      <c r="G31" s="10"/>
      <c r="H31" s="16"/>
      <c r="I31" s="8"/>
      <c r="J31" s="4"/>
      <c r="K31" s="8"/>
      <c r="L31" s="25"/>
      <c r="M31" s="4"/>
      <c r="N31" s="8"/>
      <c r="O31" s="4"/>
      <c r="P31" s="8"/>
      <c r="Q31" s="25"/>
      <c r="R31" s="4"/>
      <c r="S31" s="8" t="s">
        <v>32</v>
      </c>
      <c r="T31" s="4"/>
      <c r="U31" s="8"/>
      <c r="V31" s="25"/>
    </row>
    <row r="32" spans="1:22" ht="15">
      <c r="A32" t="s">
        <v>12</v>
      </c>
      <c r="B32" t="s">
        <v>2</v>
      </c>
      <c r="C32" s="4">
        <f>C24+C28</f>
        <v>158</v>
      </c>
      <c r="D32" s="28">
        <f>C32*100/C34</f>
        <v>60.76923076923077</v>
      </c>
      <c r="E32" s="4">
        <f>E24+E28</f>
        <v>47</v>
      </c>
      <c r="F32" s="28">
        <f>E32*100/E34</f>
        <v>44.339622641509436</v>
      </c>
      <c r="G32" s="10">
        <f>(C32+E32)*100/(C34+E34)</f>
        <v>56.01092896174863</v>
      </c>
      <c r="H32" s="4">
        <f>H24+H28</f>
        <v>167</v>
      </c>
      <c r="I32" s="28">
        <f>H32*100/H34</f>
        <v>69.29460580912863</v>
      </c>
      <c r="J32" s="4">
        <f>J24+J28</f>
        <v>23</v>
      </c>
      <c r="K32" s="28">
        <f>J32*100/J34</f>
        <v>22.54901960784314</v>
      </c>
      <c r="L32" s="10">
        <f>(H32+J32)*100/(H34+J34)</f>
        <v>55.393586005830905</v>
      </c>
      <c r="M32" s="4">
        <f>M24+M28</f>
        <v>174</v>
      </c>
      <c r="N32" s="28">
        <f>M32*100/M34</f>
        <v>73.41772151898734</v>
      </c>
      <c r="O32" s="4">
        <f>O24+O28</f>
        <v>49</v>
      </c>
      <c r="P32" s="28">
        <f>O32*100/O34</f>
        <v>47.11538461538461</v>
      </c>
      <c r="Q32" s="10">
        <f>(M32+O32)*100/(M34+O34)</f>
        <v>65.39589442815249</v>
      </c>
      <c r="R32" s="4">
        <v>278</v>
      </c>
      <c r="S32" s="28">
        <f>R32*100/R34</f>
        <v>90.25974025974025</v>
      </c>
      <c r="T32" s="4"/>
      <c r="U32" s="28"/>
      <c r="V32" s="10"/>
    </row>
    <row r="33" spans="2:22" ht="15">
      <c r="B33" t="s">
        <v>3</v>
      </c>
      <c r="C33" s="4">
        <f>C25+C29</f>
        <v>102</v>
      </c>
      <c r="D33" s="5">
        <f>C33*100/C34</f>
        <v>39.23076923076923</v>
      </c>
      <c r="E33" s="4">
        <f>E25+E29</f>
        <v>59</v>
      </c>
      <c r="F33" s="5">
        <f>E33*100/E34</f>
        <v>55.660377358490564</v>
      </c>
      <c r="G33" s="10"/>
      <c r="H33" s="4">
        <f>H25+H29</f>
        <v>74</v>
      </c>
      <c r="I33" s="5">
        <f>H33*100/H34</f>
        <v>30.70539419087137</v>
      </c>
      <c r="J33" s="4">
        <f>J25+J29</f>
        <v>79</v>
      </c>
      <c r="K33" s="5">
        <f>J33*100/J34</f>
        <v>77.45098039215686</v>
      </c>
      <c r="L33" s="25"/>
      <c r="M33" s="4">
        <f>M25+M29</f>
        <v>63</v>
      </c>
      <c r="N33" s="5">
        <f>M33*100/M34</f>
        <v>26.582278481012658</v>
      </c>
      <c r="O33" s="4">
        <f>O25+O29</f>
        <v>55</v>
      </c>
      <c r="P33" s="5">
        <f>O33*100/O34</f>
        <v>52.88461538461539</v>
      </c>
      <c r="Q33" s="25"/>
      <c r="R33" s="4">
        <v>30</v>
      </c>
      <c r="S33" s="5">
        <f>R33*100/R34</f>
        <v>9.74025974025974</v>
      </c>
      <c r="T33" s="4"/>
      <c r="U33" s="5"/>
      <c r="V33" s="25"/>
    </row>
    <row r="34" spans="2:22" ht="15.75" thickBot="1">
      <c r="B34" t="s">
        <v>4</v>
      </c>
      <c r="C34" s="6">
        <f>SUM(C32:C33)</f>
        <v>260</v>
      </c>
      <c r="D34" s="7"/>
      <c r="E34" s="6">
        <f>SUM(E32:E33)</f>
        <v>106</v>
      </c>
      <c r="F34" s="9"/>
      <c r="G34" s="11"/>
      <c r="H34" s="17">
        <f>SUM(H32:H33)</f>
        <v>241</v>
      </c>
      <c r="I34" s="9"/>
      <c r="J34" s="6">
        <f>SUM(J32:J33)</f>
        <v>102</v>
      </c>
      <c r="K34" s="9"/>
      <c r="L34" s="26"/>
      <c r="M34" s="6">
        <f>SUM(M32:M33)</f>
        <v>237</v>
      </c>
      <c r="N34" s="9"/>
      <c r="O34" s="6">
        <f>SUM(O32:O33)</f>
        <v>104</v>
      </c>
      <c r="P34" s="9"/>
      <c r="Q34" s="26"/>
      <c r="R34" s="6">
        <v>308</v>
      </c>
      <c r="S34" s="9"/>
      <c r="T34" s="6"/>
      <c r="U34" s="9"/>
      <c r="V34" s="26"/>
    </row>
  </sheetData>
  <sheetProtection/>
  <mergeCells count="1">
    <mergeCell ref="R2:S2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  <headerFooter alignWithMargins="0">
    <oddHeader>&amp;CΣΤΑΤΙΣΤΙΚΗ ΑΠΟΤΕΛΕΣΜΑΤΩΝ ΤΜΗΜΑΤΙΚΩΝ ΕΞΕΤΑΣΕΩΝ ΧΗΜΕΙΑΣ ΙI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PageLayoutView="0" workbookViewId="0" topLeftCell="A1">
      <selection activeCell="T23" sqref="T23"/>
    </sheetView>
  </sheetViews>
  <sheetFormatPr defaultColWidth="9.140625" defaultRowHeight="15"/>
  <cols>
    <col min="1" max="1" width="24.421875" style="0" bestFit="1" customWidth="1"/>
    <col min="2" max="2" width="14.140625" style="0" bestFit="1" customWidth="1"/>
    <col min="3" max="3" width="5.8515625" style="0" customWidth="1"/>
    <col min="4" max="4" width="4.421875" style="0" customWidth="1"/>
    <col min="5" max="5" width="5.8515625" style="0" customWidth="1"/>
    <col min="6" max="6" width="4.28125" style="0" customWidth="1"/>
    <col min="7" max="7" width="4.00390625" style="0" customWidth="1"/>
    <col min="8" max="8" width="5.57421875" style="0" customWidth="1"/>
    <col min="9" max="9" width="5.140625" style="0" customWidth="1"/>
    <col min="10" max="10" width="5.7109375" style="0" customWidth="1"/>
    <col min="11" max="11" width="4.57421875" style="0" customWidth="1"/>
    <col min="12" max="12" width="4.140625" style="0" customWidth="1"/>
    <col min="13" max="13" width="5.7109375" style="0" customWidth="1"/>
    <col min="14" max="14" width="4.57421875" style="0" customWidth="1"/>
    <col min="15" max="15" width="6.00390625" style="0" customWidth="1"/>
    <col min="16" max="16" width="4.7109375" style="0" customWidth="1"/>
    <col min="17" max="17" width="4.28125" style="0" customWidth="1"/>
    <col min="18" max="18" width="5.140625" style="0" customWidth="1"/>
    <col min="19" max="19" width="4.00390625" style="0" customWidth="1"/>
    <col min="20" max="20" width="5.140625" style="0" customWidth="1"/>
    <col min="21" max="21" width="3.57421875" style="0" customWidth="1"/>
    <col min="22" max="22" width="5.7109375" style="0" customWidth="1"/>
  </cols>
  <sheetData>
    <row r="1" spans="3:22" s="2" customFormat="1" ht="15.75" thickBot="1">
      <c r="C1" s="30" t="s">
        <v>24</v>
      </c>
      <c r="D1" s="21"/>
      <c r="E1" s="21"/>
      <c r="F1" s="21"/>
      <c r="G1" s="22"/>
      <c r="H1" s="14"/>
      <c r="I1" s="21" t="s">
        <v>19</v>
      </c>
      <c r="J1" s="21"/>
      <c r="K1" s="21"/>
      <c r="L1" s="15"/>
      <c r="M1" s="14"/>
      <c r="N1" s="21" t="s">
        <v>22</v>
      </c>
      <c r="O1" s="21"/>
      <c r="P1" s="21"/>
      <c r="Q1" s="15"/>
      <c r="R1" s="14"/>
      <c r="S1" s="21" t="s">
        <v>30</v>
      </c>
      <c r="T1" s="21"/>
      <c r="U1" s="21"/>
      <c r="V1" s="15"/>
    </row>
    <row r="2" spans="3:22" s="2" customFormat="1" ht="15">
      <c r="C2" s="18" t="s">
        <v>23</v>
      </c>
      <c r="D2" s="19"/>
      <c r="E2" s="31" t="s">
        <v>25</v>
      </c>
      <c r="F2" s="19"/>
      <c r="G2" s="13" t="s">
        <v>1</v>
      </c>
      <c r="H2" s="23" t="s">
        <v>26</v>
      </c>
      <c r="I2" s="19"/>
      <c r="J2" s="23" t="s">
        <v>27</v>
      </c>
      <c r="K2" s="19"/>
      <c r="L2" s="13" t="s">
        <v>1</v>
      </c>
      <c r="M2" s="23" t="s">
        <v>28</v>
      </c>
      <c r="N2" s="19"/>
      <c r="O2" s="23" t="s">
        <v>29</v>
      </c>
      <c r="P2" s="19"/>
      <c r="Q2" s="32" t="s">
        <v>1</v>
      </c>
      <c r="R2" s="23" t="s">
        <v>31</v>
      </c>
      <c r="S2" s="19"/>
      <c r="T2" s="23"/>
      <c r="U2" s="19"/>
      <c r="V2" s="32" t="s">
        <v>1</v>
      </c>
    </row>
    <row r="3" spans="3:22" ht="14.25">
      <c r="C3" s="4" t="s">
        <v>0</v>
      </c>
      <c r="D3" s="12" t="s">
        <v>1</v>
      </c>
      <c r="E3" s="16" t="s">
        <v>0</v>
      </c>
      <c r="F3" s="12" t="s">
        <v>1</v>
      </c>
      <c r="H3" s="4" t="s">
        <v>0</v>
      </c>
      <c r="I3" s="12" t="s">
        <v>1</v>
      </c>
      <c r="J3" s="4" t="s">
        <v>0</v>
      </c>
      <c r="K3" s="12" t="s">
        <v>1</v>
      </c>
      <c r="M3" s="4" t="s">
        <v>0</v>
      </c>
      <c r="N3" s="12" t="s">
        <v>1</v>
      </c>
      <c r="O3" s="4" t="s">
        <v>0</v>
      </c>
      <c r="P3" s="12" t="s">
        <v>1</v>
      </c>
      <c r="Q3" s="25"/>
      <c r="R3" s="4" t="s">
        <v>0</v>
      </c>
      <c r="S3" s="12" t="s">
        <v>1</v>
      </c>
      <c r="T3" s="4" t="s">
        <v>0</v>
      </c>
      <c r="U3" s="12" t="s">
        <v>1</v>
      </c>
      <c r="V3" s="25"/>
    </row>
    <row r="4" spans="1:22" ht="15">
      <c r="A4" t="s">
        <v>5</v>
      </c>
      <c r="B4" t="s">
        <v>2</v>
      </c>
      <c r="C4" s="4">
        <v>104</v>
      </c>
      <c r="D4" s="28">
        <f>C4*100/C6</f>
        <v>79.38931297709924</v>
      </c>
      <c r="E4" s="16">
        <v>19</v>
      </c>
      <c r="F4" s="28">
        <f>E4*100/E6</f>
        <v>70.37037037037037</v>
      </c>
      <c r="G4" s="10">
        <f>(C4+E4)*100/(C6+E6)</f>
        <v>77.84810126582279</v>
      </c>
      <c r="H4" s="4">
        <v>101</v>
      </c>
      <c r="I4" s="28">
        <f>H4*100/H6</f>
        <v>79.5275590551181</v>
      </c>
      <c r="J4" s="4">
        <v>26</v>
      </c>
      <c r="K4" s="28">
        <f>J4*100/J6</f>
        <v>70.27027027027027</v>
      </c>
      <c r="L4" s="10">
        <f>(H4+J4)*100/(H6+J6)</f>
        <v>77.4390243902439</v>
      </c>
      <c r="M4" s="4">
        <v>110</v>
      </c>
      <c r="N4" s="28">
        <f>M4*100/M6</f>
        <v>80.88235294117646</v>
      </c>
      <c r="O4" s="4">
        <v>26</v>
      </c>
      <c r="P4" s="28">
        <f>O4*100/O6</f>
        <v>83.87096774193549</v>
      </c>
      <c r="Q4" s="10">
        <f>(M4+O4)*100/(M6+O6)</f>
        <v>81.437125748503</v>
      </c>
      <c r="R4" s="4">
        <v>115</v>
      </c>
      <c r="S4" s="28">
        <f>R4*100/R6</f>
        <v>89.84375</v>
      </c>
      <c r="T4" s="4"/>
      <c r="U4" s="28"/>
      <c r="V4" s="10"/>
    </row>
    <row r="5" spans="1:22" ht="14.25">
      <c r="A5" t="s">
        <v>6</v>
      </c>
      <c r="B5" t="s">
        <v>3</v>
      </c>
      <c r="C5" s="4">
        <v>27</v>
      </c>
      <c r="D5" s="5">
        <f>C5*100/C6</f>
        <v>20.610687022900763</v>
      </c>
      <c r="E5" s="16">
        <v>8</v>
      </c>
      <c r="F5" s="5">
        <f>E5*100/E6</f>
        <v>29.62962962962963</v>
      </c>
      <c r="G5" s="25"/>
      <c r="H5" s="4">
        <v>26</v>
      </c>
      <c r="I5" s="5">
        <f>H5*100/H6</f>
        <v>20.47244094488189</v>
      </c>
      <c r="J5" s="4">
        <v>11</v>
      </c>
      <c r="K5" s="5">
        <f>J5*100/J6</f>
        <v>29.72972972972973</v>
      </c>
      <c r="L5" s="25"/>
      <c r="M5" s="4">
        <v>26</v>
      </c>
      <c r="N5" s="5">
        <f>M5*100/M6</f>
        <v>19.11764705882353</v>
      </c>
      <c r="O5" s="4">
        <v>5</v>
      </c>
      <c r="P5" s="5">
        <f>O5*100/O6</f>
        <v>16.129032258064516</v>
      </c>
      <c r="Q5" s="25"/>
      <c r="R5" s="4">
        <v>13</v>
      </c>
      <c r="S5" s="5">
        <f>R5*100/R6</f>
        <v>10.15625</v>
      </c>
      <c r="T5" s="4"/>
      <c r="U5" s="5"/>
      <c r="V5" s="25"/>
    </row>
    <row r="6" spans="2:22" ht="14.25">
      <c r="B6" t="s">
        <v>4</v>
      </c>
      <c r="C6" s="4">
        <f>SUM(C4:C5)</f>
        <v>131</v>
      </c>
      <c r="D6" s="8"/>
      <c r="E6" s="16">
        <f>SUM(E4:E5)</f>
        <v>27</v>
      </c>
      <c r="F6" s="8"/>
      <c r="G6" s="25"/>
      <c r="H6" s="4">
        <f>SUM(H4:H5)</f>
        <v>127</v>
      </c>
      <c r="I6" s="8"/>
      <c r="J6" s="4">
        <f>SUM(J4:J5)</f>
        <v>37</v>
      </c>
      <c r="K6" s="8"/>
      <c r="L6" s="25"/>
      <c r="M6" s="4">
        <f>SUM(M4:M5)</f>
        <v>136</v>
      </c>
      <c r="N6" s="8"/>
      <c r="O6" s="4">
        <f>SUM(O4:O5)</f>
        <v>31</v>
      </c>
      <c r="P6" s="8"/>
      <c r="Q6" s="25"/>
      <c r="R6" s="4">
        <v>128</v>
      </c>
      <c r="S6" s="8"/>
      <c r="T6" s="4"/>
      <c r="U6" s="8"/>
      <c r="V6" s="25"/>
    </row>
    <row r="7" spans="3:22" ht="14.25">
      <c r="C7" s="4"/>
      <c r="D7" s="8"/>
      <c r="E7" s="16"/>
      <c r="F7" s="8"/>
      <c r="G7" s="25"/>
      <c r="H7" s="4"/>
      <c r="I7" s="8"/>
      <c r="J7" s="4"/>
      <c r="K7" s="8"/>
      <c r="L7" s="25"/>
      <c r="M7" s="4"/>
      <c r="N7" s="8"/>
      <c r="O7" s="4"/>
      <c r="P7" s="8"/>
      <c r="Q7" s="25"/>
      <c r="R7" s="4"/>
      <c r="S7" s="8"/>
      <c r="T7" s="4"/>
      <c r="U7" s="8"/>
      <c r="V7" s="25"/>
    </row>
    <row r="8" spans="1:22" ht="15">
      <c r="A8" t="s">
        <v>5</v>
      </c>
      <c r="B8" t="s">
        <v>2</v>
      </c>
      <c r="C8" s="4">
        <v>26</v>
      </c>
      <c r="D8" s="28">
        <f>C8*100/C10</f>
        <v>59.09090909090909</v>
      </c>
      <c r="E8" s="16">
        <v>11</v>
      </c>
      <c r="F8" s="28">
        <f>E8*100/E10</f>
        <v>61.111111111111114</v>
      </c>
      <c r="G8" s="10">
        <f>(C8+E8)*100/(C10+E10)</f>
        <v>59.67741935483871</v>
      </c>
      <c r="H8" s="4">
        <v>30</v>
      </c>
      <c r="I8" s="28">
        <f>H8*100/H10</f>
        <v>63.829787234042556</v>
      </c>
      <c r="J8" s="4">
        <v>8</v>
      </c>
      <c r="K8" s="28">
        <f>J8*100/J10</f>
        <v>66.66666666666667</v>
      </c>
      <c r="L8" s="10">
        <f>(H8+J8)*100/(H10+J10)</f>
        <v>64.40677966101696</v>
      </c>
      <c r="M8" s="4">
        <v>25</v>
      </c>
      <c r="N8" s="28">
        <f>M8*100/M10</f>
        <v>59.523809523809526</v>
      </c>
      <c r="O8" s="4">
        <v>18</v>
      </c>
      <c r="P8" s="28">
        <f>O8*100/O10</f>
        <v>81.81818181818181</v>
      </c>
      <c r="Q8" s="10">
        <f>(M8+O8)*100/(M10+O10)</f>
        <v>67.1875</v>
      </c>
      <c r="R8" s="4">
        <v>41</v>
      </c>
      <c r="S8" s="28">
        <f>R8*100/R10</f>
        <v>67.21311475409836</v>
      </c>
      <c r="T8" s="4"/>
      <c r="U8" s="28"/>
      <c r="V8" s="10"/>
    </row>
    <row r="9" spans="1:22" ht="14.25">
      <c r="A9" t="s">
        <v>7</v>
      </c>
      <c r="B9" t="s">
        <v>3</v>
      </c>
      <c r="C9" s="4">
        <v>18</v>
      </c>
      <c r="D9" s="5">
        <f>C9*100/C10</f>
        <v>40.90909090909091</v>
      </c>
      <c r="E9" s="16">
        <v>7</v>
      </c>
      <c r="F9" s="5">
        <f>E9*100/E10</f>
        <v>38.888888888888886</v>
      </c>
      <c r="G9" s="25"/>
      <c r="H9" s="4">
        <v>17</v>
      </c>
      <c r="I9" s="5">
        <f>H9*100/H10</f>
        <v>36.170212765957444</v>
      </c>
      <c r="J9" s="4">
        <v>4</v>
      </c>
      <c r="K9" s="5">
        <f>J9*100/J10</f>
        <v>33.333333333333336</v>
      </c>
      <c r="L9" s="25"/>
      <c r="M9" s="4">
        <v>17</v>
      </c>
      <c r="N9" s="5">
        <f>M9*100/M10</f>
        <v>40.476190476190474</v>
      </c>
      <c r="O9" s="4">
        <v>4</v>
      </c>
      <c r="P9" s="5">
        <f>O9*100/O10</f>
        <v>18.181818181818183</v>
      </c>
      <c r="Q9" s="25"/>
      <c r="R9" s="4">
        <v>20</v>
      </c>
      <c r="S9" s="5">
        <f>R9*100/R10</f>
        <v>32.78688524590164</v>
      </c>
      <c r="T9" s="4"/>
      <c r="U9" s="5"/>
      <c r="V9" s="25"/>
    </row>
    <row r="10" spans="2:22" ht="14.25">
      <c r="B10" t="s">
        <v>4</v>
      </c>
      <c r="C10" s="4">
        <f>SUM(C8:C9)</f>
        <v>44</v>
      </c>
      <c r="D10" s="8"/>
      <c r="E10" s="16">
        <f>SUM(E8:E9)</f>
        <v>18</v>
      </c>
      <c r="F10" s="8"/>
      <c r="G10" s="25"/>
      <c r="H10" s="4">
        <f>SUM(H8:H9)</f>
        <v>47</v>
      </c>
      <c r="I10" s="8"/>
      <c r="J10" s="4">
        <f>SUM(J8:J9)</f>
        <v>12</v>
      </c>
      <c r="K10" s="8"/>
      <c r="L10" s="25"/>
      <c r="M10" s="4">
        <f>SUM(M8:M9)</f>
        <v>42</v>
      </c>
      <c r="N10" s="8"/>
      <c r="O10" s="4">
        <f>SUM(O8:O9)</f>
        <v>22</v>
      </c>
      <c r="P10" s="8"/>
      <c r="Q10" s="25"/>
      <c r="R10" s="4">
        <v>61</v>
      </c>
      <c r="S10" s="8"/>
      <c r="T10" s="4"/>
      <c r="U10" s="8"/>
      <c r="V10" s="25"/>
    </row>
    <row r="11" spans="3:22" ht="14.25">
      <c r="C11" s="4"/>
      <c r="D11" s="8"/>
      <c r="E11" s="16"/>
      <c r="F11" s="8"/>
      <c r="G11" s="25"/>
      <c r="H11" s="4"/>
      <c r="I11" s="8"/>
      <c r="J11" s="4"/>
      <c r="K11" s="8"/>
      <c r="L11" s="25"/>
      <c r="M11" s="4"/>
      <c r="N11" s="8"/>
      <c r="O11" s="4"/>
      <c r="P11" s="8"/>
      <c r="Q11" s="25"/>
      <c r="R11" s="4"/>
      <c r="S11" s="8"/>
      <c r="T11" s="4"/>
      <c r="U11" s="8"/>
      <c r="V11" s="25"/>
    </row>
    <row r="12" spans="1:22" ht="15">
      <c r="A12" s="33" t="s">
        <v>5</v>
      </c>
      <c r="B12" s="33" t="s">
        <v>2</v>
      </c>
      <c r="C12" s="34">
        <f>C4+C8</f>
        <v>130</v>
      </c>
      <c r="D12" s="35">
        <f>C12*100/C14</f>
        <v>74.28571428571429</v>
      </c>
      <c r="E12" s="36">
        <f>E4+E8</f>
        <v>30</v>
      </c>
      <c r="F12" s="35">
        <f>E12*100/E14</f>
        <v>66.66666666666667</v>
      </c>
      <c r="G12" s="37">
        <f>(C12+E12)*100/(C14+E14)</f>
        <v>72.72727272727273</v>
      </c>
      <c r="H12" s="34">
        <f>H4+H8</f>
        <v>131</v>
      </c>
      <c r="I12" s="35">
        <f>H12*100/H14</f>
        <v>75.28735632183908</v>
      </c>
      <c r="J12" s="34">
        <f>J4+J8</f>
        <v>34</v>
      </c>
      <c r="K12" s="35">
        <f>J12*100/J14</f>
        <v>69.38775510204081</v>
      </c>
      <c r="L12" s="37">
        <f>(H12+J12)*100/(H14+J14)</f>
        <v>73.99103139013452</v>
      </c>
      <c r="M12" s="34">
        <f>M4+M8</f>
        <v>135</v>
      </c>
      <c r="N12" s="35">
        <f>M12*100/M14</f>
        <v>75.84269662921348</v>
      </c>
      <c r="O12" s="34">
        <f>O4+O8</f>
        <v>44</v>
      </c>
      <c r="P12" s="35">
        <f>O12*100/O14</f>
        <v>83.01886792452831</v>
      </c>
      <c r="Q12" s="37">
        <f>(M12+O12)*100/(M14+O14)</f>
        <v>77.4891774891775</v>
      </c>
      <c r="R12" s="34">
        <v>156</v>
      </c>
      <c r="S12" s="35">
        <f>R12*100/R14</f>
        <v>82.53968253968254</v>
      </c>
      <c r="T12" s="34"/>
      <c r="U12" s="35"/>
      <c r="V12" s="37"/>
    </row>
    <row r="13" spans="1:22" ht="14.25">
      <c r="A13" s="33" t="s">
        <v>15</v>
      </c>
      <c r="B13" t="s">
        <v>3</v>
      </c>
      <c r="C13" s="4">
        <f>C5+C9</f>
        <v>45</v>
      </c>
      <c r="D13" s="5">
        <f>C13*100/C14</f>
        <v>25.714285714285715</v>
      </c>
      <c r="E13" s="16">
        <f>E5+E9</f>
        <v>15</v>
      </c>
      <c r="F13" s="5">
        <f>E13*100/E14</f>
        <v>33.333333333333336</v>
      </c>
      <c r="G13" s="25"/>
      <c r="H13" s="4">
        <f>H5+H9</f>
        <v>43</v>
      </c>
      <c r="I13" s="5">
        <f>H13*100/H14</f>
        <v>24.71264367816092</v>
      </c>
      <c r="J13" s="4">
        <f>J5+J9</f>
        <v>15</v>
      </c>
      <c r="K13" s="5">
        <f>J13*100/J14</f>
        <v>30.612244897959183</v>
      </c>
      <c r="L13" s="25"/>
      <c r="M13" s="4">
        <f>M5+M9</f>
        <v>43</v>
      </c>
      <c r="N13" s="5">
        <f>M13*100/M14</f>
        <v>24.15730337078652</v>
      </c>
      <c r="O13" s="4">
        <f>O5+O9</f>
        <v>9</v>
      </c>
      <c r="P13" s="5">
        <f>O13*100/O14</f>
        <v>16.9811320754717</v>
      </c>
      <c r="Q13" s="25"/>
      <c r="R13" s="4">
        <v>33</v>
      </c>
      <c r="S13" s="5">
        <f>R13*100/R14</f>
        <v>17.46031746031746</v>
      </c>
      <c r="T13" s="4"/>
      <c r="U13" s="5"/>
      <c r="V13" s="25"/>
    </row>
    <row r="14" spans="2:22" ht="14.25">
      <c r="B14" t="s">
        <v>4</v>
      </c>
      <c r="C14" s="4">
        <f>SUM(C12:C13)</f>
        <v>175</v>
      </c>
      <c r="D14" s="8"/>
      <c r="E14" s="16">
        <f>SUM(E12:E13)</f>
        <v>45</v>
      </c>
      <c r="F14" s="8"/>
      <c r="G14" s="25"/>
      <c r="H14" s="4">
        <f>SUM(H12:H13)</f>
        <v>174</v>
      </c>
      <c r="I14" s="8"/>
      <c r="J14" s="4">
        <f>SUM(J12:J13)</f>
        <v>49</v>
      </c>
      <c r="K14" s="8"/>
      <c r="L14" s="25"/>
      <c r="M14" s="4">
        <f>SUM(M12:M13)</f>
        <v>178</v>
      </c>
      <c r="N14" s="8"/>
      <c r="O14" s="4">
        <f>SUM(O12:O13)</f>
        <v>53</v>
      </c>
      <c r="P14" s="8"/>
      <c r="Q14" s="25"/>
      <c r="R14" s="4">
        <v>189</v>
      </c>
      <c r="S14" s="8"/>
      <c r="T14" s="4"/>
      <c r="U14" s="8"/>
      <c r="V14" s="25"/>
    </row>
    <row r="15" spans="3:22" ht="14.25">
      <c r="C15" s="4"/>
      <c r="D15" s="8"/>
      <c r="E15" s="16"/>
      <c r="F15" s="8"/>
      <c r="G15" s="25"/>
      <c r="H15" s="4"/>
      <c r="I15" s="8"/>
      <c r="J15" s="4"/>
      <c r="K15" s="8"/>
      <c r="L15" s="25"/>
      <c r="M15" s="4"/>
      <c r="N15" s="8"/>
      <c r="O15" s="4"/>
      <c r="P15" s="8"/>
      <c r="Q15" s="25"/>
      <c r="R15" s="4"/>
      <c r="S15" s="8"/>
      <c r="T15" s="4"/>
      <c r="U15" s="8"/>
      <c r="V15" s="25"/>
    </row>
    <row r="16" spans="1:22" ht="15">
      <c r="A16" t="s">
        <v>5</v>
      </c>
      <c r="B16" t="s">
        <v>2</v>
      </c>
      <c r="C16" s="4">
        <v>9</v>
      </c>
      <c r="D16" s="28">
        <f>C16*100/C18</f>
        <v>32.142857142857146</v>
      </c>
      <c r="E16" s="16">
        <v>2</v>
      </c>
      <c r="F16" s="28">
        <f>E16*100/E18</f>
        <v>22.22222222222222</v>
      </c>
      <c r="G16" s="10">
        <f>(C16+E16)*100/(C18+E18)</f>
        <v>29.72972972972973</v>
      </c>
      <c r="H16" s="4">
        <v>5</v>
      </c>
      <c r="I16" s="28">
        <f>H16*100/H18</f>
        <v>31.25</v>
      </c>
      <c r="J16" s="4">
        <v>8</v>
      </c>
      <c r="K16" s="28">
        <f>J16*100/J18</f>
        <v>47.05882352941177</v>
      </c>
      <c r="L16" s="10">
        <f>(H16+J16)*100/(H18+J18)</f>
        <v>39.39393939393939</v>
      </c>
      <c r="M16" s="4">
        <v>6</v>
      </c>
      <c r="N16" s="28">
        <f>M16*100/M18</f>
        <v>30</v>
      </c>
      <c r="O16" s="4">
        <v>7</v>
      </c>
      <c r="P16" s="28">
        <f>O16*100/O18</f>
        <v>35</v>
      </c>
      <c r="Q16" s="10">
        <f>(M16+O16)*100/(M18+O18)</f>
        <v>32.5</v>
      </c>
      <c r="R16" s="4">
        <v>14</v>
      </c>
      <c r="S16" s="28">
        <f>R16*100/R18</f>
        <v>42.42424242424242</v>
      </c>
      <c r="T16" s="4"/>
      <c r="U16" s="28"/>
      <c r="V16" s="10"/>
    </row>
    <row r="17" spans="1:22" ht="14.25">
      <c r="A17" t="s">
        <v>8</v>
      </c>
      <c r="B17" t="s">
        <v>3</v>
      </c>
      <c r="C17" s="4">
        <v>19</v>
      </c>
      <c r="D17" s="5">
        <f>C17*100/C18</f>
        <v>67.85714285714286</v>
      </c>
      <c r="E17" s="16">
        <v>7</v>
      </c>
      <c r="F17" s="5">
        <f>E17*100/E18</f>
        <v>77.77777777777777</v>
      </c>
      <c r="G17" s="25"/>
      <c r="H17" s="4">
        <v>11</v>
      </c>
      <c r="I17" s="5">
        <f>H17*100/H18</f>
        <v>68.75</v>
      </c>
      <c r="J17" s="4">
        <v>9</v>
      </c>
      <c r="K17" s="5">
        <f>J17*100/J18</f>
        <v>52.94117647058823</v>
      </c>
      <c r="L17" s="25"/>
      <c r="M17" s="4">
        <v>14</v>
      </c>
      <c r="N17" s="5">
        <f>M17*100/M18</f>
        <v>70</v>
      </c>
      <c r="O17" s="4">
        <v>13</v>
      </c>
      <c r="P17" s="5">
        <f>O17*100/O18</f>
        <v>65</v>
      </c>
      <c r="Q17" s="25"/>
      <c r="R17" s="4">
        <v>19</v>
      </c>
      <c r="S17" s="5">
        <f>R17*100/R18</f>
        <v>57.57575757575758</v>
      </c>
      <c r="T17" s="4"/>
      <c r="U17" s="5"/>
      <c r="V17" s="25"/>
    </row>
    <row r="18" spans="2:22" ht="14.25">
      <c r="B18" t="s">
        <v>4</v>
      </c>
      <c r="C18" s="4">
        <f>SUM(C16:C17)</f>
        <v>28</v>
      </c>
      <c r="D18" s="8"/>
      <c r="E18" s="16">
        <f>SUM(E16:E17)</f>
        <v>9</v>
      </c>
      <c r="F18" s="8"/>
      <c r="G18" s="25"/>
      <c r="H18" s="4">
        <f>SUM(H16:H17)</f>
        <v>16</v>
      </c>
      <c r="I18" s="8"/>
      <c r="J18" s="4">
        <f>SUM(J16:J17)</f>
        <v>17</v>
      </c>
      <c r="K18" s="8"/>
      <c r="L18" s="25"/>
      <c r="M18" s="4">
        <f>SUM(M16:M17)</f>
        <v>20</v>
      </c>
      <c r="N18" s="8"/>
      <c r="O18" s="4">
        <f>SUM(O16:O17)</f>
        <v>20</v>
      </c>
      <c r="P18" s="8"/>
      <c r="Q18" s="25"/>
      <c r="R18" s="4">
        <v>33</v>
      </c>
      <c r="S18" s="8"/>
      <c r="T18" s="4"/>
      <c r="U18" s="8"/>
      <c r="V18" s="25"/>
    </row>
    <row r="19" spans="3:22" ht="14.25">
      <c r="C19" s="4"/>
      <c r="D19" s="8"/>
      <c r="E19" s="16"/>
      <c r="F19" s="8"/>
      <c r="G19" s="25"/>
      <c r="H19" s="4"/>
      <c r="I19" s="8"/>
      <c r="J19" s="4"/>
      <c r="K19" s="8"/>
      <c r="L19" s="25"/>
      <c r="M19" s="4"/>
      <c r="N19" s="8"/>
      <c r="O19" s="4"/>
      <c r="P19" s="8"/>
      <c r="Q19" s="25"/>
      <c r="R19" s="4"/>
      <c r="S19" s="8"/>
      <c r="T19" s="4"/>
      <c r="U19" s="8"/>
      <c r="V19" s="25"/>
    </row>
    <row r="20" spans="1:22" ht="15">
      <c r="A20" t="s">
        <v>5</v>
      </c>
      <c r="B20" t="s">
        <v>2</v>
      </c>
      <c r="C20" s="4">
        <v>10</v>
      </c>
      <c r="D20" s="28">
        <f>C20*100/C22</f>
        <v>90.9090909090909</v>
      </c>
      <c r="E20" s="16">
        <v>2</v>
      </c>
      <c r="F20" s="28">
        <f>E20*100/E22</f>
        <v>100</v>
      </c>
      <c r="G20" s="10">
        <f>(C20+E20)*100/(C22+E22)</f>
        <v>92.3076923076923</v>
      </c>
      <c r="H20" s="4">
        <v>10</v>
      </c>
      <c r="I20" s="28">
        <f>H20*100/H22</f>
        <v>76.92307692307692</v>
      </c>
      <c r="J20" s="4">
        <v>1</v>
      </c>
      <c r="K20" s="28">
        <f>J20*100/J22</f>
        <v>33.333333333333336</v>
      </c>
      <c r="L20" s="10">
        <f>(H20+J20)*100/(H22+J22)</f>
        <v>68.75</v>
      </c>
      <c r="M20" s="4">
        <v>7</v>
      </c>
      <c r="N20" s="28">
        <f>M20*100/M22</f>
        <v>100</v>
      </c>
      <c r="O20" s="4">
        <v>0</v>
      </c>
      <c r="P20" s="8"/>
      <c r="Q20" s="10">
        <f>(M20+O20)*100/(M22+O22)</f>
        <v>100</v>
      </c>
      <c r="R20" s="4">
        <v>11</v>
      </c>
      <c r="S20" s="28">
        <f>R20*100/R22</f>
        <v>100</v>
      </c>
      <c r="T20" s="4"/>
      <c r="U20" s="8"/>
      <c r="V20" s="10"/>
    </row>
    <row r="21" spans="1:22" ht="14.25">
      <c r="A21" t="s">
        <v>9</v>
      </c>
      <c r="B21" t="s">
        <v>3</v>
      </c>
      <c r="C21" s="4">
        <v>1</v>
      </c>
      <c r="D21" s="5">
        <f>C21*100/C22</f>
        <v>9.090909090909092</v>
      </c>
      <c r="E21" s="16">
        <v>0</v>
      </c>
      <c r="F21" s="5">
        <f>E21*100/E22</f>
        <v>0</v>
      </c>
      <c r="G21" s="25"/>
      <c r="H21" s="4">
        <v>3</v>
      </c>
      <c r="I21" s="5">
        <f>H21*100/H22</f>
        <v>23.076923076923077</v>
      </c>
      <c r="J21" s="4">
        <v>2</v>
      </c>
      <c r="K21" s="5">
        <f>J21*100/J22</f>
        <v>66.66666666666667</v>
      </c>
      <c r="L21" s="25"/>
      <c r="M21" s="4">
        <v>0</v>
      </c>
      <c r="N21" s="5">
        <f>M21*100/M22</f>
        <v>0</v>
      </c>
      <c r="O21" s="4">
        <v>0</v>
      </c>
      <c r="P21" s="8"/>
      <c r="Q21" s="25"/>
      <c r="R21" s="4">
        <v>0</v>
      </c>
      <c r="S21" s="5">
        <f>R21*100/R22</f>
        <v>0</v>
      </c>
      <c r="T21" s="4"/>
      <c r="U21" s="8"/>
      <c r="V21" s="25"/>
    </row>
    <row r="22" spans="2:22" ht="14.25">
      <c r="B22" t="s">
        <v>4</v>
      </c>
      <c r="C22" s="4">
        <f>SUM(C20:C21)</f>
        <v>11</v>
      </c>
      <c r="D22" s="8"/>
      <c r="E22" s="16">
        <f>SUM(E20:E21)</f>
        <v>2</v>
      </c>
      <c r="F22" s="8"/>
      <c r="G22" s="25"/>
      <c r="H22" s="4">
        <f>SUM(H20:H21)</f>
        <v>13</v>
      </c>
      <c r="I22" s="8"/>
      <c r="J22" s="4">
        <f>SUM(J20:J21)</f>
        <v>3</v>
      </c>
      <c r="K22" s="8"/>
      <c r="L22" s="25"/>
      <c r="M22" s="4">
        <f>SUM(M20:M21)</f>
        <v>7</v>
      </c>
      <c r="N22" s="8"/>
      <c r="O22" s="4">
        <f>SUM(O20:O21)</f>
        <v>0</v>
      </c>
      <c r="P22" s="8"/>
      <c r="Q22" s="25"/>
      <c r="R22" s="4">
        <v>11</v>
      </c>
      <c r="S22" s="8"/>
      <c r="T22" s="4"/>
      <c r="U22" s="8"/>
      <c r="V22" s="25"/>
    </row>
    <row r="23" spans="3:22" ht="14.25">
      <c r="C23" s="4"/>
      <c r="D23" s="8"/>
      <c r="E23" s="16"/>
      <c r="F23" s="8"/>
      <c r="G23" s="25"/>
      <c r="H23" s="4"/>
      <c r="I23" s="8"/>
      <c r="J23" s="4"/>
      <c r="K23" s="8"/>
      <c r="L23" s="25"/>
      <c r="M23" s="4"/>
      <c r="N23" s="8"/>
      <c r="O23" s="4"/>
      <c r="P23" s="8"/>
      <c r="Q23" s="25"/>
      <c r="R23" s="4"/>
      <c r="S23" s="8"/>
      <c r="T23" s="4"/>
      <c r="U23" s="8"/>
      <c r="V23" s="25"/>
    </row>
    <row r="24" spans="1:22" ht="15">
      <c r="A24" t="s">
        <v>10</v>
      </c>
      <c r="B24" t="s">
        <v>2</v>
      </c>
      <c r="C24" s="4">
        <f>C12+C16+C20</f>
        <v>149</v>
      </c>
      <c r="D24" s="28">
        <f>C24*100/C26</f>
        <v>69.62616822429906</v>
      </c>
      <c r="E24" s="16">
        <f>E12+E16+E20</f>
        <v>34</v>
      </c>
      <c r="F24" s="28">
        <f>E24*100/E26</f>
        <v>60.714285714285715</v>
      </c>
      <c r="G24" s="10">
        <f>(C24+E24)*100/(C26+E26)</f>
        <v>67.77777777777777</v>
      </c>
      <c r="H24" s="4">
        <f>H12+H16+H20</f>
        <v>146</v>
      </c>
      <c r="I24" s="28">
        <f>H24*100/H26</f>
        <v>71.92118226600985</v>
      </c>
      <c r="J24" s="4">
        <f>J12+J16+J20</f>
        <v>43</v>
      </c>
      <c r="K24" s="28">
        <f>J24*100/J26</f>
        <v>62.31884057971015</v>
      </c>
      <c r="L24" s="10">
        <f>(H24+J24)*100/(H26+J26)</f>
        <v>69.48529411764706</v>
      </c>
      <c r="M24" s="4">
        <f>M12+M16+M20</f>
        <v>148</v>
      </c>
      <c r="N24" s="28">
        <f>M24*100/M26</f>
        <v>72.1951219512195</v>
      </c>
      <c r="O24" s="4">
        <f>O12+O16+O20</f>
        <v>51</v>
      </c>
      <c r="P24" s="28">
        <f>O24*100/O26</f>
        <v>69.86301369863014</v>
      </c>
      <c r="Q24" s="10">
        <f>(M24+O24)*100/(M26+O26)</f>
        <v>71.58273381294964</v>
      </c>
      <c r="R24" s="4">
        <v>181</v>
      </c>
      <c r="S24" s="28">
        <f>R24*100/R26</f>
        <v>77.6824034334764</v>
      </c>
      <c r="T24" s="4"/>
      <c r="U24" s="28"/>
      <c r="V24" s="10"/>
    </row>
    <row r="25" spans="2:22" ht="14.25">
      <c r="B25" t="s">
        <v>3</v>
      </c>
      <c r="C25" s="4">
        <f>C13+C17+C21</f>
        <v>65</v>
      </c>
      <c r="D25" s="5">
        <f>C25*100/C26</f>
        <v>30.373831775700936</v>
      </c>
      <c r="E25" s="16">
        <f>E13+E17+E21</f>
        <v>22</v>
      </c>
      <c r="F25" s="5">
        <f>E25*100/E26</f>
        <v>39.285714285714285</v>
      </c>
      <c r="G25" s="25"/>
      <c r="H25" s="4">
        <f>H13+H17+H21</f>
        <v>57</v>
      </c>
      <c r="I25" s="5">
        <f>H25*100/H26</f>
        <v>28.07881773399015</v>
      </c>
      <c r="J25" s="4">
        <f>J13+J17+J21</f>
        <v>26</v>
      </c>
      <c r="K25" s="5">
        <f>J25*100/J26</f>
        <v>37.68115942028985</v>
      </c>
      <c r="L25" s="25"/>
      <c r="M25" s="4">
        <f>M13+M17+M21</f>
        <v>57</v>
      </c>
      <c r="N25" s="5">
        <f>M25*100/M26</f>
        <v>27.804878048780488</v>
      </c>
      <c r="O25" s="4">
        <f>O13+O17+O21</f>
        <v>22</v>
      </c>
      <c r="P25" s="5">
        <f>O25*100/O26</f>
        <v>30.136986301369863</v>
      </c>
      <c r="Q25" s="25"/>
      <c r="R25" s="4">
        <v>52</v>
      </c>
      <c r="S25" s="5">
        <f>R25*100/R26</f>
        <v>22.317596566523605</v>
      </c>
      <c r="T25" s="4"/>
      <c r="U25" s="5"/>
      <c r="V25" s="25"/>
    </row>
    <row r="26" spans="2:22" ht="14.25">
      <c r="B26" t="s">
        <v>4</v>
      </c>
      <c r="C26" s="4">
        <f>SUM(C24:C25)</f>
        <v>214</v>
      </c>
      <c r="D26" s="8"/>
      <c r="E26" s="16">
        <f>SUM(E24:E25)</f>
        <v>56</v>
      </c>
      <c r="F26" s="8"/>
      <c r="G26" s="25"/>
      <c r="H26" s="4">
        <f>SUM(H24:H25)</f>
        <v>203</v>
      </c>
      <c r="I26" s="8"/>
      <c r="J26" s="4">
        <f>SUM(J24:J25)</f>
        <v>69</v>
      </c>
      <c r="K26" s="8"/>
      <c r="L26" s="25"/>
      <c r="M26" s="4">
        <f>SUM(M24:M25)</f>
        <v>205</v>
      </c>
      <c r="N26" s="8"/>
      <c r="O26" s="4">
        <f>SUM(O24:O25)</f>
        <v>73</v>
      </c>
      <c r="P26" s="8"/>
      <c r="Q26" s="25"/>
      <c r="R26" s="4">
        <v>233</v>
      </c>
      <c r="S26" s="8"/>
      <c r="T26" s="4"/>
      <c r="U26" s="8"/>
      <c r="V26" s="25"/>
    </row>
    <row r="27" spans="3:22" ht="14.25">
      <c r="C27" s="4"/>
      <c r="D27" s="8"/>
      <c r="E27" s="16"/>
      <c r="F27" s="8"/>
      <c r="G27" s="25"/>
      <c r="H27" s="4"/>
      <c r="I27" s="8"/>
      <c r="J27" s="4"/>
      <c r="K27" s="8"/>
      <c r="L27" s="25"/>
      <c r="M27" s="4"/>
      <c r="N27" s="8"/>
      <c r="O27" s="4"/>
      <c r="P27" s="8"/>
      <c r="Q27" s="25"/>
      <c r="R27" s="4"/>
      <c r="S27" s="8"/>
      <c r="T27" s="4"/>
      <c r="U27" s="8"/>
      <c r="V27" s="25"/>
    </row>
    <row r="28" spans="1:22" ht="15">
      <c r="A28" t="s">
        <v>11</v>
      </c>
      <c r="B28" t="s">
        <v>2</v>
      </c>
      <c r="C28" s="4">
        <v>7</v>
      </c>
      <c r="D28" s="28">
        <f>C28*100/C30</f>
        <v>25</v>
      </c>
      <c r="E28" s="16">
        <v>7</v>
      </c>
      <c r="F28" s="28">
        <f>E28*100/E30</f>
        <v>38.888888888888886</v>
      </c>
      <c r="G28" s="10">
        <f>(C28+E28)*100/(C30+E30)</f>
        <v>30.434782608695652</v>
      </c>
      <c r="H28" s="4">
        <v>12</v>
      </c>
      <c r="I28" s="28">
        <f>H28*100/H30</f>
        <v>50</v>
      </c>
      <c r="J28" s="4">
        <v>16</v>
      </c>
      <c r="K28" s="28">
        <f>J28*100/J30</f>
        <v>45.714285714285715</v>
      </c>
      <c r="L28" s="10">
        <f>(H28+J28)*100/(H30+J30)</f>
        <v>47.45762711864407</v>
      </c>
      <c r="M28" s="4">
        <v>10</v>
      </c>
      <c r="N28" s="28">
        <f>M28*100/M30</f>
        <v>38.46153846153846</v>
      </c>
      <c r="O28" s="4">
        <v>18</v>
      </c>
      <c r="P28" s="28">
        <f>O28*100/O30</f>
        <v>43.90243902439025</v>
      </c>
      <c r="Q28" s="10">
        <f>(M28+O28)*100/(M30+O30)</f>
        <v>41.791044776119406</v>
      </c>
      <c r="R28" s="4">
        <v>5</v>
      </c>
      <c r="S28" s="28">
        <f>R28*100/R30</f>
        <v>14.705882352941176</v>
      </c>
      <c r="T28" s="4"/>
      <c r="U28" s="28"/>
      <c r="V28" s="10"/>
    </row>
    <row r="29" spans="2:22" ht="14.25">
      <c r="B29" t="s">
        <v>3</v>
      </c>
      <c r="C29" s="4">
        <v>21</v>
      </c>
      <c r="D29" s="5">
        <f>C29*100/C30</f>
        <v>75</v>
      </c>
      <c r="E29" s="16">
        <v>11</v>
      </c>
      <c r="F29" s="5">
        <f>E29*100/E30</f>
        <v>61.111111111111114</v>
      </c>
      <c r="G29" s="25"/>
      <c r="H29" s="4">
        <v>12</v>
      </c>
      <c r="I29" s="5">
        <f>H29*100/H30</f>
        <v>50</v>
      </c>
      <c r="J29" s="4">
        <v>19</v>
      </c>
      <c r="K29" s="5">
        <f>J29*100/J30</f>
        <v>54.285714285714285</v>
      </c>
      <c r="L29" s="25"/>
      <c r="M29" s="4">
        <v>16</v>
      </c>
      <c r="N29" s="5">
        <f>M29*100/M30</f>
        <v>61.53846153846154</v>
      </c>
      <c r="O29" s="4">
        <v>23</v>
      </c>
      <c r="P29" s="5">
        <f>O29*100/O30</f>
        <v>56.09756097560975</v>
      </c>
      <c r="Q29" s="25"/>
      <c r="R29" s="4">
        <v>29</v>
      </c>
      <c r="S29" s="5">
        <f>R29*100/R30</f>
        <v>85.29411764705883</v>
      </c>
      <c r="T29" s="4"/>
      <c r="U29" s="5"/>
      <c r="V29" s="25"/>
    </row>
    <row r="30" spans="2:22" ht="14.25">
      <c r="B30" t="s">
        <v>4</v>
      </c>
      <c r="C30" s="4">
        <f>SUM(C28:C29)</f>
        <v>28</v>
      </c>
      <c r="D30" s="8"/>
      <c r="E30" s="16">
        <f>SUM(E28:E29)</f>
        <v>18</v>
      </c>
      <c r="F30" s="8"/>
      <c r="G30" s="25"/>
      <c r="H30" s="4">
        <f>SUM(H28:H29)</f>
        <v>24</v>
      </c>
      <c r="I30" s="8"/>
      <c r="J30" s="4">
        <f>SUM(J28:J29)</f>
        <v>35</v>
      </c>
      <c r="K30" s="8"/>
      <c r="L30" s="25"/>
      <c r="M30" s="4">
        <f>SUM(M28:M29)</f>
        <v>26</v>
      </c>
      <c r="N30" s="8"/>
      <c r="O30" s="4">
        <f>SUM(O28:O29)</f>
        <v>41</v>
      </c>
      <c r="P30" s="8"/>
      <c r="Q30" s="25"/>
      <c r="R30" s="4">
        <v>34</v>
      </c>
      <c r="S30" s="8"/>
      <c r="T30" s="4"/>
      <c r="U30" s="8"/>
      <c r="V30" s="25"/>
    </row>
    <row r="31" spans="3:22" ht="14.25">
      <c r="C31" s="4"/>
      <c r="D31" s="8"/>
      <c r="E31" s="16"/>
      <c r="F31" s="8"/>
      <c r="G31" s="25"/>
      <c r="H31" s="4"/>
      <c r="I31" s="8"/>
      <c r="J31" s="4"/>
      <c r="K31" s="8"/>
      <c r="L31" s="25"/>
      <c r="M31" s="4"/>
      <c r="N31" s="8"/>
      <c r="O31" s="4"/>
      <c r="P31" s="8"/>
      <c r="Q31" s="25"/>
      <c r="R31" s="4"/>
      <c r="S31" s="8"/>
      <c r="T31" s="4"/>
      <c r="U31" s="8"/>
      <c r="V31" s="25"/>
    </row>
    <row r="32" spans="1:22" ht="15">
      <c r="A32" t="s">
        <v>12</v>
      </c>
      <c r="B32" t="s">
        <v>2</v>
      </c>
      <c r="C32" s="4">
        <f>C24+C28</f>
        <v>156</v>
      </c>
      <c r="D32" s="28">
        <f>C32*100/C34</f>
        <v>64.46280991735537</v>
      </c>
      <c r="E32" s="16">
        <f>E24+E28</f>
        <v>41</v>
      </c>
      <c r="F32" s="28">
        <f>E32*100/E34</f>
        <v>55.4054054054054</v>
      </c>
      <c r="G32" s="10">
        <f>(C32+E32)*100/(C34+E34)</f>
        <v>62.34177215189873</v>
      </c>
      <c r="H32" s="4">
        <f>H24+H28</f>
        <v>158</v>
      </c>
      <c r="I32" s="28">
        <f>H32*100/H34</f>
        <v>69.60352422907489</v>
      </c>
      <c r="J32" s="4">
        <f>J24+J28</f>
        <v>59</v>
      </c>
      <c r="K32" s="28">
        <f>J32*100/J34</f>
        <v>56.73076923076923</v>
      </c>
      <c r="L32" s="10">
        <f>(H32+J32)*100/(H34+J34)</f>
        <v>65.55891238670695</v>
      </c>
      <c r="M32" s="4">
        <f>M24+M28</f>
        <v>158</v>
      </c>
      <c r="N32" s="28">
        <f>M32*100/M34</f>
        <v>68.3982683982684</v>
      </c>
      <c r="O32" s="4">
        <f>O24+O28</f>
        <v>69</v>
      </c>
      <c r="P32" s="28">
        <f>O32*100/O34</f>
        <v>60.526315789473685</v>
      </c>
      <c r="Q32" s="10">
        <f>(M32+O32)*100/(M34+O34)</f>
        <v>65.79710144927536</v>
      </c>
      <c r="R32" s="4">
        <v>186</v>
      </c>
      <c r="S32" s="28">
        <f>R32*100/R34</f>
        <v>69.66292134831461</v>
      </c>
      <c r="T32" s="4"/>
      <c r="U32" s="28"/>
      <c r="V32" s="10"/>
    </row>
    <row r="33" spans="2:22" ht="14.25">
      <c r="B33" t="s">
        <v>3</v>
      </c>
      <c r="C33" s="4">
        <f>C25+C29</f>
        <v>86</v>
      </c>
      <c r="D33" s="5">
        <f>C33*100/C34</f>
        <v>35.53719008264463</v>
      </c>
      <c r="E33" s="16">
        <f>E25+E29</f>
        <v>33</v>
      </c>
      <c r="F33" s="5">
        <f>E33*100/E34</f>
        <v>44.5945945945946</v>
      </c>
      <c r="G33" s="25"/>
      <c r="H33" s="4">
        <f>H25+H29</f>
        <v>69</v>
      </c>
      <c r="I33" s="5">
        <f>H33*100/H34</f>
        <v>30.39647577092511</v>
      </c>
      <c r="J33" s="4">
        <f>J25+J29</f>
        <v>45</v>
      </c>
      <c r="K33" s="5">
        <f>J33*100/J34</f>
        <v>43.26923076923077</v>
      </c>
      <c r="L33" s="25"/>
      <c r="M33" s="4">
        <f>M25+M29</f>
        <v>73</v>
      </c>
      <c r="N33" s="5">
        <f>M33*100/M34</f>
        <v>31.6017316017316</v>
      </c>
      <c r="O33" s="4">
        <f>O25+O29</f>
        <v>45</v>
      </c>
      <c r="P33" s="5">
        <f>O33*100/O34</f>
        <v>39.473684210526315</v>
      </c>
      <c r="Q33" s="25"/>
      <c r="R33" s="4">
        <v>81</v>
      </c>
      <c r="S33" s="5">
        <f>R33*100/R34</f>
        <v>30.337078651685392</v>
      </c>
      <c r="T33" s="4"/>
      <c r="U33" s="5"/>
      <c r="V33" s="25"/>
    </row>
    <row r="34" spans="2:22" ht="15" thickBot="1">
      <c r="B34" t="s">
        <v>4</v>
      </c>
      <c r="C34" s="6">
        <f>SUM(C32:C33)</f>
        <v>242</v>
      </c>
      <c r="D34" s="9"/>
      <c r="E34" s="17">
        <f>SUM(E32:E33)</f>
        <v>74</v>
      </c>
      <c r="F34" s="9"/>
      <c r="G34" s="26"/>
      <c r="H34" s="6">
        <f>SUM(H32:H33)</f>
        <v>227</v>
      </c>
      <c r="I34" s="9"/>
      <c r="J34" s="6">
        <f>SUM(J32:J33)</f>
        <v>104</v>
      </c>
      <c r="K34" s="9"/>
      <c r="L34" s="26"/>
      <c r="M34" s="6">
        <f>SUM(M32:M33)</f>
        <v>231</v>
      </c>
      <c r="N34" s="9"/>
      <c r="O34" s="6">
        <f>SUM(O32:O33)</f>
        <v>114</v>
      </c>
      <c r="P34" s="9"/>
      <c r="Q34" s="26"/>
      <c r="R34" s="6">
        <v>267</v>
      </c>
      <c r="S34" s="9"/>
      <c r="T34" s="6"/>
      <c r="U34" s="9"/>
      <c r="V34" s="26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  <headerFooter alignWithMargins="0">
    <oddHeader>&amp;CΣΤΑΤΙΣΤΙΚΗ ΑΠΟΤΕΛΕΣΜΑΤΩΝ ΤΜΗΜΑΤΙΚΩΝ ΕΞΕΤΑΣΕΩΝ ΧΗΜΕΙΑΣ Ι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Filaretos</dc:creator>
  <cp:keywords/>
  <dc:description/>
  <cp:lastModifiedBy> </cp:lastModifiedBy>
  <cp:lastPrinted>2009-11-22T07:02:50Z</cp:lastPrinted>
  <dcterms:created xsi:type="dcterms:W3CDTF">2009-11-21T10:43:38Z</dcterms:created>
  <dcterms:modified xsi:type="dcterms:W3CDTF">2010-07-01T09:42:06Z</dcterms:modified>
  <cp:category/>
  <cp:version/>
  <cp:contentType/>
  <cp:contentStatus/>
</cp:coreProperties>
</file>