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6" yWindow="552" windowWidth="19812" windowHeight="7368" activeTab="7"/>
  </bookViews>
  <sheets>
    <sheet name="ΕΚΠΑΙΔΕΥΤΙΚΟΙ" sheetId="1" r:id="rId1"/>
    <sheet name="ΔΗΜΟΣ" sheetId="2" r:id="rId2"/>
    <sheet name="ΜΕΤΑΦΟΡΑ" sheetId="3" r:id="rId3"/>
    <sheet name="ΠΡΟΣΩΠΙΚΟ" sheetId="4" r:id="rId4"/>
    <sheet name="ΓΟΝΕΙΣ" sheetId="5" r:id="rId5"/>
    <sheet name="ΔΩΡΕΕΣ" sheetId="6" r:id="rId6"/>
    <sheet name="ΓΕΝΙΚΟ_ΣΥΝΟΛΟ" sheetId="7" r:id="rId7"/>
    <sheet name="ΑΡΙΘΜΟΣ_ΜΑΘΗΤΩΝ" sheetId="8" r:id="rId8"/>
  </sheets>
  <calcPr calcId="125725"/>
</workbook>
</file>

<file path=xl/calcChain.xml><?xml version="1.0" encoding="utf-8"?>
<calcChain xmlns="http://schemas.openxmlformats.org/spreadsheetml/2006/main">
  <c r="C12" i="7"/>
  <c r="C11"/>
  <c r="B16"/>
  <c r="G16" i="1"/>
  <c r="F16"/>
  <c r="G5"/>
  <c r="G6"/>
  <c r="G7"/>
  <c r="G8"/>
  <c r="G9"/>
  <c r="G10"/>
  <c r="G11"/>
  <c r="G12"/>
  <c r="G13"/>
  <c r="G14"/>
  <c r="G15"/>
  <c r="G4"/>
  <c r="F14"/>
  <c r="F13"/>
  <c r="F12"/>
  <c r="F11"/>
  <c r="F15"/>
  <c r="F6"/>
  <c r="F7"/>
  <c r="F8"/>
  <c r="F9"/>
  <c r="F10"/>
  <c r="F5"/>
  <c r="F4"/>
  <c r="E16"/>
  <c r="E5"/>
  <c r="E6"/>
  <c r="E7"/>
  <c r="E8"/>
  <c r="E9"/>
  <c r="E10"/>
  <c r="E11"/>
  <c r="E12"/>
  <c r="E13"/>
  <c r="E14"/>
  <c r="E15"/>
  <c r="D16"/>
  <c r="D14"/>
  <c r="D13"/>
  <c r="D12"/>
  <c r="D11"/>
  <c r="D9"/>
  <c r="D7"/>
  <c r="D5"/>
  <c r="D6"/>
  <c r="D8"/>
  <c r="D10"/>
  <c r="D15"/>
  <c r="E4"/>
  <c r="D4"/>
  <c r="B10" i="8"/>
  <c r="B10" i="7"/>
  <c r="B15" s="1"/>
  <c r="B6" i="6"/>
  <c r="B11" i="5"/>
  <c r="B6" i="4"/>
  <c r="B14" i="3"/>
  <c r="B14" i="2"/>
  <c r="C16" i="1"/>
</calcChain>
</file>

<file path=xl/sharedStrings.xml><?xml version="1.0" encoding="utf-8"?>
<sst xmlns="http://schemas.openxmlformats.org/spreadsheetml/2006/main" count="114" uniqueCount="87">
  <si>
    <t>ΣΧΟΛΙΚΗ ΜΟΝΑΔΑ: 6/ΘΕΣΙΟ ΔΗΜΟΤΙΚΟ ΣΧΟΛΕΙΟ</t>
  </si>
  <si>
    <t>ΜΙΣΘΟΛΟΓΙΚΟ ΚΟΣΤΟΣ ΕΚΠΑΙΔΕΥΤΙΚΩΝ</t>
  </si>
  <si>
    <t>ΠΟΣΟΣΤΟ ΜΙΣΘΟ ΓΙΑ ΤΗΝ ΣΧΟΛΙΚΗ ΜΟΝΑΔΑ</t>
  </si>
  <si>
    <t>ΠΟΣΟ</t>
  </si>
  <si>
    <t xml:space="preserve">ΕΚΠΑΙΔΕΥΤΙΚΟΣ Α΄ ΤΑΞΗΣ </t>
  </si>
  <si>
    <t xml:space="preserve">22 ώρες x 52 εβδομάδες </t>
  </si>
  <si>
    <t xml:space="preserve">ΕΚΠΑΙΔΕΥΤΙΚΟΣ Β΄ ΤΑΞΗΣ </t>
  </si>
  <si>
    <t>ΕΚΠΑΙΔΕΥΤΙΚΟΣ Γ΄ ΤΑΞΗΣ</t>
  </si>
  <si>
    <t>ΕΚΠΑΙΔΕΥΤΙΚΟΣ Δ΄ ΤΑΞΗΣ</t>
  </si>
  <si>
    <t xml:space="preserve">21 ώρες x 52 εβδομάδες </t>
  </si>
  <si>
    <t xml:space="preserve">ΕΚΠΑΙΔΕΥΤΙΚΟΣ Ε΄ ΤΑΞΗΣ </t>
  </si>
  <si>
    <t xml:space="preserve">22ώρες x 52 εβδομάδες </t>
  </si>
  <si>
    <t xml:space="preserve">ΕΚΠΑΙΔΕΥΤΙΚΟΣ ΣΤ΄ ΤΑΞΗΣ </t>
  </si>
  <si>
    <t xml:space="preserve">23ώρες x 52 εβδομάδες </t>
  </si>
  <si>
    <t>ΕΚΠΑΙΔΕΥΤΙΚΟΣ ΟΛΟΗΜΕΡΟΥ</t>
  </si>
  <si>
    <t>ΕΚΠΑΙΔΕΥΤΙΚΟΣ ΤΜΗΜΑΤΟΣ ΕΝΤΑΞΗΣ</t>
  </si>
  <si>
    <t>25 ώρες x 39 εβδομάδες</t>
  </si>
  <si>
    <t>ΕΚΠΑΙΔΕΥΤΙΚΟΣ ΑΓΓΛΙΚΩΝ</t>
  </si>
  <si>
    <t>16 ώρες x 52 εβδομάδες</t>
  </si>
  <si>
    <t xml:space="preserve">ΕΚΠΑΙΔΕΥΤΙΚΟΣ ΓΑΛΛΙΚΩΝ </t>
  </si>
  <si>
    <t>4 ώρες x 52 εβδομάδες</t>
  </si>
  <si>
    <t>ΕΚΠΑΙΔΕΥΤΙΚΟΣ ΠΛΗΡΟΦΟΡΙΚΗΣ</t>
  </si>
  <si>
    <t xml:space="preserve">6 ώρες x 52 εβδομάδες </t>
  </si>
  <si>
    <t>ΔΙΕΥΘΥΝΤΗΣ</t>
  </si>
  <si>
    <t>ΣΥΝΟΛΟ</t>
  </si>
  <si>
    <t>ΣΧΟΛΙΚΗ ΜΟΝΑΔΑ: 6/ ΘΕΣΙΟ ΔΗΜΟΤΙΚΟ ΣΧΟΛΕΙΟ</t>
  </si>
  <si>
    <t>ΕΞΟΔΑ ΤΟΥ ΔΗΜΟΥ ΓΙΑ ΤΗΝ ΣΧΟΛΙΚΗ ΜΟΝΑΔΑ</t>
  </si>
  <si>
    <t>ΕΙΔΟΣ ΕΞΟΔΟΥ</t>
  </si>
  <si>
    <t>ΞΕΝΟΓΛΩΣΣΑ ΒΙΒΛΙΑ</t>
  </si>
  <si>
    <t>ΓΡΑΦΙΚΗ ΥΛΗ  - ΧΑΡΤΙ Α4</t>
  </si>
  <si>
    <t>ΦΑΡΜΑΚΕΥΤΙΚΟ ΥΛΙΚΟ</t>
  </si>
  <si>
    <t>ΗΛΕΚΤΡΟΛΟΓΙΚΟ ΥΛΙΚΟ</t>
  </si>
  <si>
    <t>ΤΖΑΜΙΑ - ΛΟΙΠΕΣ ΒΛΑΒΕΣ</t>
  </si>
  <si>
    <t>ΑΠΟΡΡΥΠΑΝΤΙΚΑ</t>
  </si>
  <si>
    <t>ΑΝΑΛΩΣΙΜΑ</t>
  </si>
  <si>
    <t>ΠΕΤΡΕΛΑΙΟ</t>
  </si>
  <si>
    <t>ΔΕΗ</t>
  </si>
  <si>
    <t>ΟΤΕ</t>
  </si>
  <si>
    <r>
      <rPr>
        <b/>
        <sz val="14"/>
        <color rgb="FF000000"/>
        <rFont val="Calibri"/>
        <family val="2"/>
        <charset val="161"/>
      </rPr>
      <t>ΚΟΣΤΟΣ ΜΕΤΑΦΟΡΑΣ ΜΑΘΗΤΩΝ</t>
    </r>
    <r>
      <rPr>
        <sz val="11"/>
        <color rgb="FF000000"/>
        <rFont val="Calibri"/>
        <family val="2"/>
        <charset val="161"/>
      </rPr>
      <t xml:space="preserve"> </t>
    </r>
  </si>
  <si>
    <t>ΜΗΝΑΣ</t>
  </si>
  <si>
    <t>ΣΕΠΤΕΒΡΙΟΣ</t>
  </si>
  <si>
    <t xml:space="preserve">ΟΚΤΩΒΡΙΟΣ </t>
  </si>
  <si>
    <t>ΝΟΕΜΒΡΙΟΣ</t>
  </si>
  <si>
    <t xml:space="preserve">ΔΕΚΕΜΒΡΙΟΣ </t>
  </si>
  <si>
    <t>ΙΑΝΟΥΑΡΙΟΣ</t>
  </si>
  <si>
    <t>ΜΑΡΤΙΟΣ</t>
  </si>
  <si>
    <t>ΑΠΡΙΛΙΟΣ</t>
  </si>
  <si>
    <t>ΜΑΙΟΣ</t>
  </si>
  <si>
    <t>ΙΟΥΝΙΟΣ</t>
  </si>
  <si>
    <t>ΚΟΣΤΟΣ ΠΡΟΣΩΠΙΚΟΥ (ΟΧΙ ΕΚΠΑΙΔΕΥΤΙΚΟΙ)</t>
  </si>
  <si>
    <t>ΠΕΡΙΓΡΑΦΗ</t>
  </si>
  <si>
    <t>ΒΟΗΘΗΤΙΚΟ ΠΡΟΣΩΠΙΚΟ</t>
  </si>
  <si>
    <t>ΚΑΘΑΡΙΣΤΡΙΑ</t>
  </si>
  <si>
    <t>ΣΥΝΕΙΣΦΟΡΑ ΓΟΝΕΩΝ</t>
  </si>
  <si>
    <t>ΕΙΔΟΣ</t>
  </si>
  <si>
    <t>ΘΕΑΤΡΟ ΙΑΝΟΥΑΡΙΟΥ</t>
  </si>
  <si>
    <t>ΘΕΑΤΡΟ ΔΕΚΕΜΒΡΙΟΥ</t>
  </si>
  <si>
    <t>ΕΚΔΡΟΜΗ ΙΟΥΝΙΟΥ</t>
  </si>
  <si>
    <t>ΕΓΚΑΤΑΣΤΑΣΗ ΚΟΥΖΙΝΑΣ</t>
  </si>
  <si>
    <t>ΜΠΛΟΥΖΑΚΙΑ</t>
  </si>
  <si>
    <t>ΚΕΡΑΣΜΑΤΑ ΣΕ ΠΑΙΔΙΑ</t>
  </si>
  <si>
    <t>ΕΠΙΣΚΕΥΕΣ ΣΕ ΣΧΟΛΕΙΟ</t>
  </si>
  <si>
    <t>ΔΩΡΕΕΣ</t>
  </si>
  <si>
    <t>ΓΙΑ ΑΓΟΡΑ ΜΙΚΡΟΦΩΝΟΥ</t>
  </si>
  <si>
    <t>ΓΙΑ ΑΓΟΡΑ ΘΕΡΜΑΝΤΙΚΟΥ ΣΩΜΑΤΟΣ</t>
  </si>
  <si>
    <t>ΓΕΝΙΚΟ ΣΥΝΟΛΟ</t>
  </si>
  <si>
    <t>ΕΚΠΑΙΔΕΥΤΙΚΟΙ</t>
  </si>
  <si>
    <t>ΔΗΜΟΣ</t>
  </si>
  <si>
    <t>ΜΕΤΑΦΟΡΑ</t>
  </si>
  <si>
    <t>ΓΟΝΕΙΣ</t>
  </si>
  <si>
    <t>ΑΡΙΘΜΟΣ ΜΑΘΗΤΩΝ</t>
  </si>
  <si>
    <t>ΤΑΞΗ</t>
  </si>
  <si>
    <t xml:space="preserve">ΑΡΙΘΜΟΣ ΜΑΘΗΤΩΝ </t>
  </si>
  <si>
    <t>Α</t>
  </si>
  <si>
    <t>Β</t>
  </si>
  <si>
    <t>Γ</t>
  </si>
  <si>
    <t>Δ</t>
  </si>
  <si>
    <t>Ε</t>
  </si>
  <si>
    <t>ΣΤ</t>
  </si>
  <si>
    <t>Κόστος ανά μαθητή</t>
  </si>
  <si>
    <t xml:space="preserve"> </t>
  </si>
  <si>
    <t>ΦΕΒΡΟΥΑΡΙΟΣ</t>
  </si>
  <si>
    <t>ΣΥΝΟΛΟ ΕΤΗΣΙΩΝ ΩΡΩΝ</t>
  </si>
  <si>
    <t>ΠΡΑΓΜΑΤΙΚΟ  ΚΟΣΤΟΣ / ΕΚΠΑΙΔΕΥΤΙΚΗ ΩΡΑ</t>
  </si>
  <si>
    <t>ΣΥΝΟΛΟ ΕΤΗΣΙΩΝ ΩΡΩΝ (*30 ΕΒΔΟΜΑΔΙΑΙΩΣ)</t>
  </si>
  <si>
    <t xml:space="preserve">ΕΚΠΑΙΔΕΥΤΙΚΟΙ ΣΤΗ ΣΧΟΛΙΚΗ ΜΟΝΑΔΑ </t>
  </si>
  <si>
    <t xml:space="preserve">  ΚΟΣΤΟΣ / ΔΙΔΑΚΤΙΚΗ ΩΡΑ  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</si>
</sst>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rgb="FF000000"/>
      <name val="Calibri"/>
      <family val="2"/>
      <charset val="161"/>
    </font>
    <font>
      <b/>
      <sz val="14"/>
      <color rgb="FF000000"/>
      <name val="Calibri"/>
      <family val="2"/>
      <charset val="161"/>
    </font>
    <font>
      <sz val="14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  <charset val="161"/>
    </font>
    <font>
      <sz val="16"/>
      <color rgb="FF000000"/>
      <name val="Calibri"/>
      <family val="2"/>
      <charset val="161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sz val="20"/>
      <color rgb="FF000000"/>
      <name val="Calibri"/>
      <family val="2"/>
      <charset val="161"/>
    </font>
    <font>
      <sz val="20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</fonts>
  <fills count="1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/>
    <xf numFmtId="0" fontId="0" fillId="0" borderId="1" xfId="0" applyBorder="1"/>
    <xf numFmtId="0" fontId="3" fillId="0" borderId="1" xfId="0" applyFont="1" applyFill="1" applyBorder="1"/>
    <xf numFmtId="0" fontId="4" fillId="0" borderId="1" xfId="0" applyFont="1" applyBorder="1"/>
    <xf numFmtId="164" fontId="0" fillId="0" borderId="1" xfId="0" applyNumberFormat="1" applyBorder="1"/>
    <xf numFmtId="164" fontId="4" fillId="0" borderId="1" xfId="0" applyNumberFormat="1" applyFont="1" applyBorder="1"/>
    <xf numFmtId="164" fontId="0" fillId="0" borderId="0" xfId="0" applyNumberFormat="1"/>
    <xf numFmtId="164" fontId="3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164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0" fontId="5" fillId="6" borderId="4" xfId="0" applyFont="1" applyFill="1" applyBorder="1"/>
    <xf numFmtId="0" fontId="5" fillId="6" borderId="4" xfId="0" applyFont="1" applyFill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0" fontId="3" fillId="11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8" fillId="11" borderId="1" xfId="0" applyFont="1" applyFill="1" applyBorder="1"/>
    <xf numFmtId="0" fontId="8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1" fillId="0" borderId="0" xfId="0" applyFont="1"/>
    <xf numFmtId="0" fontId="7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0" fillId="0" borderId="2" xfId="0" applyNumberForma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3" fillId="14" borderId="8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12" fillId="14" borderId="8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2" fillId="0" borderId="0" xfId="0" applyNumberFormat="1" applyFont="1"/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1" fillId="12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9" fillId="8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14" borderId="0" xfId="0" applyFont="1" applyFill="1" applyAlignment="1">
      <alignment horizontal="center"/>
    </xf>
  </cellXfs>
  <cellStyles count="1">
    <cellStyle name="Κανονικό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style val="4"/>
  <c:chart>
    <c:title>
      <c:tx>
        <c:rich>
          <a:bodyPr/>
          <a:lstStyle/>
          <a:p>
            <a:pPr>
              <a:defRPr lang="de-DE"/>
            </a:pPr>
            <a:r>
              <a:rPr lang="el-GR"/>
              <a:t>ΜΙΣΘΟΛΟΓΙΚΟ ΚΟΣΤΟΣ ΕΚΠΑΙΔΕΥΤΙΚΩΝ</a:t>
            </a:r>
          </a:p>
        </c:rich>
      </c:tx>
    </c:title>
    <c:view3D>
      <c:rAngAx val="1"/>
    </c:view3D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ΕΚΠΑΙΔΕΥΤΙΚΟΙ!$C$3</c:f>
              <c:strCache>
                <c:ptCount val="1"/>
                <c:pt idx="0">
                  <c:v>ΠΟΣΟ</c:v>
                </c:pt>
              </c:strCache>
            </c:strRef>
          </c:tx>
          <c:dLbls>
            <c:dLbl>
              <c:idx val="0"/>
              <c:layout>
                <c:manualLayout>
                  <c:x val="-2.0858400894675048E-2"/>
                  <c:y val="-1.5663237918109019E-2"/>
                </c:manualLayout>
              </c:layout>
              <c:showVal val="1"/>
            </c:dLbl>
            <c:dLbl>
              <c:idx val="1"/>
              <c:layout>
                <c:manualLayout>
                  <c:x val="-6.4179695060538732E-3"/>
                  <c:y val="1.9579047397636287E-2"/>
                </c:manualLayout>
              </c:layout>
              <c:showVal val="1"/>
            </c:dLbl>
            <c:dLbl>
              <c:idx val="7"/>
              <c:layout>
                <c:manualLayout>
                  <c:x val="-6.4179695060538732E-3"/>
                  <c:y val="-1.7621142657872641E-2"/>
                </c:manualLayout>
              </c:layout>
              <c:showVal val="1"/>
            </c:dLbl>
            <c:spPr>
              <a:solidFill>
                <a:schemeClr val="accent5">
                  <a:lumMod val="40000"/>
                  <a:lumOff val="60000"/>
                </a:schemeClr>
              </a:solidFill>
            </c:spPr>
            <c:txPr>
              <a:bodyPr/>
              <a:lstStyle/>
              <a:p>
                <a:pPr>
                  <a:defRPr lang="de-DE" b="1"/>
                </a:pPr>
                <a:endParaRPr lang="el-GR"/>
              </a:p>
            </c:txPr>
            <c:showVal val="1"/>
          </c:dLbls>
          <c:cat>
            <c:strRef>
              <c:f>ΕΚΠΑΙΔΕΥΤΙΚΟΙ!$A$4:$A$15</c:f>
              <c:strCache>
                <c:ptCount val="12"/>
                <c:pt idx="0">
                  <c:v>ΕΚΠΑΙΔΕΥΤΙΚΟΣ Α΄ ΤΑΞΗΣ </c:v>
                </c:pt>
                <c:pt idx="1">
                  <c:v>ΕΚΠΑΙΔΕΥΤΙΚΟΣ Β΄ ΤΑΞΗΣ </c:v>
                </c:pt>
                <c:pt idx="2">
                  <c:v>ΕΚΠΑΙΔΕΥΤΙΚΟΣ Γ΄ ΤΑΞΗΣ</c:v>
                </c:pt>
                <c:pt idx="3">
                  <c:v>ΕΚΠΑΙΔΕΥΤΙΚΟΣ Δ΄ ΤΑΞΗΣ</c:v>
                </c:pt>
                <c:pt idx="4">
                  <c:v>ΕΚΠΑΙΔΕΥΤΙΚΟΣ Ε΄ ΤΑΞΗΣ </c:v>
                </c:pt>
                <c:pt idx="5">
                  <c:v>ΕΚΠΑΙΔΕΥΤΙΚΟΣ ΣΤ΄ ΤΑΞΗΣ </c:v>
                </c:pt>
                <c:pt idx="6">
                  <c:v>ΕΚΠΑΙΔΕΥΤΙΚΟΣ ΟΛΟΗΜΕΡΟΥ</c:v>
                </c:pt>
                <c:pt idx="7">
                  <c:v>ΕΚΠΑΙΔΕΥΤΙΚΟΣ ΤΜΗΜΑΤΟΣ ΕΝΤΑΞΗΣ</c:v>
                </c:pt>
                <c:pt idx="8">
                  <c:v>ΕΚΠΑΙΔΕΥΤΙΚΟΣ ΑΓΓΛΙΚΩΝ</c:v>
                </c:pt>
                <c:pt idx="9">
                  <c:v>ΕΚΠΑΙΔΕΥΤΙΚΟΣ ΓΑΛΛΙΚΩΝ </c:v>
                </c:pt>
                <c:pt idx="10">
                  <c:v>ΕΚΠΑΙΔΕΥΤΙΚΟΣ ΠΛΗΡΟΦΟΡΙΚΗΣ</c:v>
                </c:pt>
                <c:pt idx="11">
                  <c:v>ΔΙΕΥΘΥΝΤΗΣ</c:v>
                </c:pt>
              </c:strCache>
            </c:strRef>
          </c:cat>
          <c:val>
            <c:numRef>
              <c:f>ΕΚΠΑΙΔΕΥΤΙΚΟΙ!$C$4:$C$15</c:f>
              <c:numCache>
                <c:formatCode>#,##0.00\ "€"</c:formatCode>
                <c:ptCount val="12"/>
                <c:pt idx="0">
                  <c:v>21585.5</c:v>
                </c:pt>
                <c:pt idx="1">
                  <c:v>21503.54</c:v>
                </c:pt>
                <c:pt idx="2">
                  <c:v>22130.880000000001</c:v>
                </c:pt>
                <c:pt idx="3">
                  <c:v>24651.38</c:v>
                </c:pt>
                <c:pt idx="4">
                  <c:v>21987.48</c:v>
                </c:pt>
                <c:pt idx="5">
                  <c:v>20149.68</c:v>
                </c:pt>
                <c:pt idx="6">
                  <c:v>21109.200000000001</c:v>
                </c:pt>
                <c:pt idx="7">
                  <c:v>13946.4</c:v>
                </c:pt>
                <c:pt idx="8">
                  <c:v>13000.25</c:v>
                </c:pt>
                <c:pt idx="9">
                  <c:v>5426.5</c:v>
                </c:pt>
                <c:pt idx="10">
                  <c:v>6500.13</c:v>
                </c:pt>
                <c:pt idx="11">
                  <c:v>24844.93</c:v>
                </c:pt>
              </c:numCache>
            </c:numRef>
          </c:val>
        </c:ser>
        <c:dLbls>
          <c:showVal val="1"/>
        </c:dLbls>
        <c:shape val="pyramid"/>
        <c:axId val="72794496"/>
        <c:axId val="72796032"/>
        <c:axId val="0"/>
      </c:bar3DChart>
      <c:catAx>
        <c:axId val="727944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de-DE"/>
            </a:pPr>
            <a:endParaRPr lang="el-GR"/>
          </a:p>
        </c:txPr>
        <c:crossAx val="72796032"/>
        <c:crosses val="autoZero"/>
        <c:auto val="1"/>
        <c:lblAlgn val="ctr"/>
        <c:lblOffset val="100"/>
      </c:catAx>
      <c:valAx>
        <c:axId val="72796032"/>
        <c:scaling>
          <c:orientation val="minMax"/>
        </c:scaling>
        <c:axPos val="l"/>
        <c:majorGridlines/>
        <c:numFmt formatCode="#,##0.00\ &quot;€&quot;" sourceLinked="1"/>
        <c:tickLblPos val="nextTo"/>
        <c:txPr>
          <a:bodyPr/>
          <a:lstStyle/>
          <a:p>
            <a:pPr>
              <a:defRPr lang="de-DE"/>
            </a:pPr>
            <a:endParaRPr lang="el-GR"/>
          </a:p>
        </c:txPr>
        <c:crossAx val="7279449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de-DE"/>
            </a:pPr>
            <a:r>
              <a:rPr lang="el-GR"/>
              <a:t>ΔΩΡΕΕΣ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ΔΩΡΕΕΣ!$B$3</c:f>
              <c:strCache>
                <c:ptCount val="1"/>
                <c:pt idx="0">
                  <c:v>ΠΟΣΟ</c:v>
                </c:pt>
              </c:strCache>
            </c:strRef>
          </c:tx>
          <c:dLbls>
            <c:dLbl>
              <c:idx val="0"/>
              <c:layout>
                <c:manualLayout>
                  <c:x val="-0.16724224937612164"/>
                  <c:y val="-0.1840928562686141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lang="de-DE" sz="1200" b="1"/>
                </a:pPr>
                <a:endParaRPr lang="el-GR"/>
              </a:p>
            </c:txPr>
            <c:showCatName val="1"/>
            <c:showPercent val="1"/>
            <c:showLeaderLines val="1"/>
          </c:dLbls>
          <c:cat>
            <c:strRef>
              <c:f>ΔΩΡΕΕΣ!$A$4:$A$5</c:f>
              <c:strCache>
                <c:ptCount val="2"/>
                <c:pt idx="0">
                  <c:v>ΓΙΑ ΑΓΟΡΑ ΜΙΚΡΟΦΩΝΟΥ</c:v>
                </c:pt>
                <c:pt idx="1">
                  <c:v>ΓΙΑ ΑΓΟΡΑ ΘΕΡΜΑΝΤΙΚΟΥ ΣΩΜΑΤΟΣ</c:v>
                </c:pt>
              </c:strCache>
            </c:strRef>
          </c:cat>
          <c:val>
            <c:numRef>
              <c:f>ΔΩΡΕΕΣ!$B$4:$B$5</c:f>
              <c:numCache>
                <c:formatCode>General</c:formatCode>
                <c:ptCount val="2"/>
                <c:pt idx="0">
                  <c:v>170</c:v>
                </c:pt>
                <c:pt idx="1">
                  <c:v>100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style val="4"/>
  <c:chart>
    <c:title>
      <c:tx>
        <c:rich>
          <a:bodyPr/>
          <a:lstStyle/>
          <a:p>
            <a:pPr>
              <a:defRPr lang="de-DE"/>
            </a:pPr>
            <a:r>
              <a:rPr lang="el-GR"/>
              <a:t>ΓΕΝΙΚΟ ΣΥΝΟΛΟ ΕΞΟΔΩΝ ΣΧΟΛΙΚΗΣ ΜΟΝΑΔΑΣ</a:t>
            </a:r>
          </a:p>
        </c:rich>
      </c:tx>
    </c:title>
    <c:view3D>
      <c:rotY val="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ΓΕΝΙΚΟ_ΣΥΝΟΛΟ!$B$3</c:f>
              <c:strCache>
                <c:ptCount val="1"/>
                <c:pt idx="0">
                  <c:v>ΠΟΣΟ</c:v>
                </c:pt>
              </c:strCache>
            </c:strRef>
          </c:tx>
          <c:dLbls>
            <c:txPr>
              <a:bodyPr/>
              <a:lstStyle/>
              <a:p>
                <a:pPr>
                  <a:defRPr lang="de-DE"/>
                </a:pPr>
                <a:endParaRPr lang="el-GR"/>
              </a:p>
            </c:txPr>
            <c:showVal val="1"/>
          </c:dLbls>
          <c:cat>
            <c:strRef>
              <c:f>ΓΕΝΙΚΟ_ΣΥΝΟΛΟ!$A$4:$A$9</c:f>
              <c:strCache>
                <c:ptCount val="6"/>
                <c:pt idx="0">
                  <c:v>ΕΚΠΑΙΔΕΥΤΙΚΟΙ</c:v>
                </c:pt>
                <c:pt idx="1">
                  <c:v>ΔΗΜΟΣ</c:v>
                </c:pt>
                <c:pt idx="2">
                  <c:v>ΜΕΤΑΦΟΡΑ</c:v>
                </c:pt>
                <c:pt idx="3">
                  <c:v>ΒΟΗΘΗΤΙΚΟ ΠΡΟΣΩΠΙΚΟ</c:v>
                </c:pt>
                <c:pt idx="4">
                  <c:v>ΓΟΝΕΙΣ</c:v>
                </c:pt>
                <c:pt idx="5">
                  <c:v>ΔΩΡΕΕΣ</c:v>
                </c:pt>
              </c:strCache>
            </c:strRef>
          </c:cat>
          <c:val>
            <c:numRef>
              <c:f>ΓΕΝΙΚΟ_ΣΥΝΟΛΟ!$B$4:$B$9</c:f>
              <c:numCache>
                <c:formatCode>#,##0.00\ "€"</c:formatCode>
                <c:ptCount val="6"/>
                <c:pt idx="0">
                  <c:v>216835.87</c:v>
                </c:pt>
                <c:pt idx="1">
                  <c:v>7351.65</c:v>
                </c:pt>
                <c:pt idx="2">
                  <c:v>18274.53</c:v>
                </c:pt>
                <c:pt idx="3">
                  <c:v>8424</c:v>
                </c:pt>
                <c:pt idx="4">
                  <c:v>2485.91</c:v>
                </c:pt>
                <c:pt idx="5">
                  <c:v>270</c:v>
                </c:pt>
              </c:numCache>
            </c:numRef>
          </c:val>
        </c:ser>
        <c:dLbls>
          <c:showVal val="1"/>
        </c:dLbls>
        <c:shape val="box"/>
        <c:axId val="151407616"/>
        <c:axId val="151425792"/>
        <c:axId val="0"/>
      </c:bar3DChart>
      <c:catAx>
        <c:axId val="15140761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de-DE"/>
            </a:pPr>
            <a:endParaRPr lang="el-GR"/>
          </a:p>
        </c:txPr>
        <c:crossAx val="151425792"/>
        <c:crosses val="autoZero"/>
        <c:auto val="1"/>
        <c:lblAlgn val="ctr"/>
        <c:lblOffset val="100"/>
      </c:catAx>
      <c:valAx>
        <c:axId val="151425792"/>
        <c:scaling>
          <c:orientation val="minMax"/>
        </c:scaling>
        <c:delete val="1"/>
        <c:axPos val="l"/>
        <c:numFmt formatCode="#,##0.00\ &quot;€&quot;" sourceLinked="1"/>
        <c:majorTickMark val="none"/>
        <c:tickLblPos val="none"/>
        <c:crossAx val="151407616"/>
        <c:crosses val="autoZero"/>
        <c:crossBetween val="between"/>
      </c:valAx>
    </c:plotArea>
    <c:legend>
      <c:legendPos val="t"/>
      <c:txPr>
        <a:bodyPr/>
        <a:lstStyle/>
        <a:p>
          <a:pPr>
            <a:defRPr lang="de-DE"/>
          </a:pPr>
          <a:endParaRPr lang="el-GR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style val="6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ΑΡΙΘΜΟΣ_ΜΑΘΗΤΩΝ!$B$3</c:f>
              <c:strCache>
                <c:ptCount val="1"/>
                <c:pt idx="0">
                  <c:v>ΑΡΙΘΜΟΣ ΜΑΘΗΤΩΝ </c:v>
                </c:pt>
              </c:strCache>
            </c:strRef>
          </c:tx>
          <c:dLbls>
            <c:spPr>
              <a:solidFill>
                <a:schemeClr val="accent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lang="de-DE" sz="1100" b="1"/>
                </a:pPr>
                <a:endParaRPr lang="el-GR"/>
              </a:p>
            </c:txPr>
            <c:showVal val="1"/>
          </c:dLbls>
          <c:cat>
            <c:strRef>
              <c:f>ΑΡΙΘΜΟΣ_ΜΑΘΗΤΩΝ!$A$4:$A$9</c:f>
              <c:strCache>
                <c:ptCount val="6"/>
                <c:pt idx="0">
                  <c:v>Α</c:v>
                </c:pt>
                <c:pt idx="1">
                  <c:v>Β</c:v>
                </c:pt>
                <c:pt idx="2">
                  <c:v>Γ</c:v>
                </c:pt>
                <c:pt idx="3">
                  <c:v>Δ</c:v>
                </c:pt>
                <c:pt idx="4">
                  <c:v>Ε</c:v>
                </c:pt>
                <c:pt idx="5">
                  <c:v>ΣΤ</c:v>
                </c:pt>
              </c:strCache>
            </c:strRef>
          </c:cat>
          <c:val>
            <c:numRef>
              <c:f>ΑΡΙΘΜΟΣ_ΜΑΘΗΤΩΝ!$B$4:$B$9</c:f>
              <c:numCache>
                <c:formatCode>General</c:formatCode>
                <c:ptCount val="6"/>
                <c:pt idx="0">
                  <c:v>10</c:v>
                </c:pt>
                <c:pt idx="1">
                  <c:v>11</c:v>
                </c:pt>
                <c:pt idx="2">
                  <c:v>10</c:v>
                </c:pt>
                <c:pt idx="3">
                  <c:v>11</c:v>
                </c:pt>
                <c:pt idx="4">
                  <c:v>15</c:v>
                </c:pt>
                <c:pt idx="5">
                  <c:v>16</c:v>
                </c:pt>
              </c:numCache>
            </c:numRef>
          </c:val>
        </c:ser>
        <c:dLbls>
          <c:showVal val="1"/>
        </c:dLbls>
        <c:gapWidth val="75"/>
        <c:shape val="box"/>
        <c:axId val="151591552"/>
        <c:axId val="151593344"/>
        <c:axId val="0"/>
      </c:bar3DChart>
      <c:catAx>
        <c:axId val="15159155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de-DE" sz="1600" b="1"/>
            </a:pPr>
            <a:endParaRPr lang="el-GR"/>
          </a:p>
        </c:txPr>
        <c:crossAx val="151593344"/>
        <c:crosses val="autoZero"/>
        <c:auto val="1"/>
        <c:lblAlgn val="ctr"/>
        <c:lblOffset val="100"/>
      </c:catAx>
      <c:valAx>
        <c:axId val="151593344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lang="de-DE"/>
            </a:pPr>
            <a:endParaRPr lang="el-GR"/>
          </a:p>
        </c:txPr>
        <c:crossAx val="151591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818065568502056"/>
          <c:y val="2.5491266015446452E-2"/>
          <c:w val="0.47462998046096988"/>
          <c:h val="6.643972914516745E-2"/>
        </c:manualLayout>
      </c:layout>
      <c:txPr>
        <a:bodyPr/>
        <a:lstStyle/>
        <a:p>
          <a:pPr>
            <a:defRPr lang="de-DE" sz="1800" b="1"/>
          </a:pPr>
          <a:endParaRPr lang="el-GR"/>
        </a:p>
      </c:txPr>
    </c:legend>
    <c:plotVisOnly val="1"/>
  </c:chart>
  <c:spPr>
    <a:gradFill>
      <a:gsLst>
        <a:gs pos="0">
          <a:srgbClr val="FFF200"/>
        </a:gs>
        <a:gs pos="45000">
          <a:srgbClr val="FF7A00"/>
        </a:gs>
        <a:gs pos="70000">
          <a:srgbClr val="FF0300"/>
        </a:gs>
        <a:gs pos="100000">
          <a:srgbClr val="4D0808"/>
        </a:gs>
      </a:gsLst>
      <a:lin ang="135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style val="4"/>
  <c:chart>
    <c:title>
      <c:tx>
        <c:rich>
          <a:bodyPr/>
          <a:lstStyle/>
          <a:p>
            <a:pPr>
              <a:defRPr lang="de-DE" sz="2800"/>
            </a:pPr>
            <a:r>
              <a:rPr lang="el-GR" sz="2800"/>
              <a:t>ΚΟΣΤΟΣ ΑΝΑ ΕΚΠΑΙΔΕΥΤΙΚΗ ΩΡΑ</a:t>
            </a:r>
          </a:p>
        </c:rich>
      </c:tx>
      <c:spPr>
        <a:solidFill>
          <a:schemeClr val="bg2"/>
        </a:solidFill>
      </c:spPr>
    </c:title>
    <c:plotArea>
      <c:layout>
        <c:manualLayout>
          <c:layoutTarget val="inner"/>
          <c:xMode val="edge"/>
          <c:yMode val="edge"/>
          <c:x val="1.0272213662044165E-2"/>
          <c:y val="0.21178148137766037"/>
          <c:w val="0.95480225988700551"/>
          <c:h val="0.69400644095640107"/>
        </c:manualLayout>
      </c:layout>
      <c:lineChart>
        <c:grouping val="stacked"/>
        <c:ser>
          <c:idx val="0"/>
          <c:order val="0"/>
          <c:tx>
            <c:strRef>
              <c:f>ΕΚΠΑΙΔΕΥΤΙΚΟΙ!$E$3</c:f>
              <c:strCache>
                <c:ptCount val="1"/>
                <c:pt idx="0">
                  <c:v>  ΚΟΣΤΟΣ / ΔΙΔΑΚΤΙΚΗ ΩΡΑ  </c:v>
                </c:pt>
              </c:strCache>
            </c:strRef>
          </c:tx>
          <c:dLbls>
            <c:dLbl>
              <c:idx val="0"/>
              <c:layout>
                <c:manualLayout>
                  <c:x val="-4.7252182845403209E-2"/>
                  <c:y val="-4.3661042157112147E-2"/>
                </c:manualLayout>
              </c:layout>
              <c:showVal val="1"/>
            </c:dLbl>
            <c:dLbl>
              <c:idx val="1"/>
              <c:layout>
                <c:manualLayout>
                  <c:x val="-3.081680275327681E-2"/>
                  <c:y val="5.3736077342251373E-2"/>
                </c:manualLayout>
              </c:layout>
              <c:showVal val="1"/>
            </c:dLbl>
            <c:dLbl>
              <c:idx val="2"/>
              <c:layout>
                <c:manualLayout>
                  <c:x val="-1.2326656394453005E-2"/>
                  <c:y val="5.7094863154799301E-2"/>
                </c:manualLayout>
              </c:layout>
              <c:showVal val="1"/>
            </c:dLbl>
            <c:dLbl>
              <c:idx val="3"/>
              <c:layout>
                <c:manualLayout>
                  <c:x val="-2.2598870056497182E-2"/>
                  <c:y val="-4.0302256344564191E-2"/>
                </c:manualLayout>
              </c:layout>
              <c:showVal val="1"/>
            </c:dLbl>
            <c:dLbl>
              <c:idx val="4"/>
              <c:layout>
                <c:manualLayout>
                  <c:x val="-1.2326656394453005E-2"/>
                  <c:y val="-1.6792606810235085E-2"/>
                </c:manualLayout>
              </c:layout>
              <c:showVal val="1"/>
            </c:dLbl>
            <c:dLbl>
              <c:idx val="5"/>
              <c:layout>
                <c:manualLayout>
                  <c:x val="-2.0544427324088337E-2"/>
                  <c:y val="6.0453384516846342E-2"/>
                </c:manualLayout>
              </c:layout>
              <c:showVal val="1"/>
            </c:dLbl>
            <c:dLbl>
              <c:idx val="6"/>
              <c:layout>
                <c:manualLayout>
                  <c:x val="-1.2326656394453005E-2"/>
                  <c:y val="-4.0302256344564191E-2"/>
                </c:manualLayout>
              </c:layout>
              <c:showVal val="1"/>
            </c:dLbl>
            <c:dLbl>
              <c:idx val="7"/>
              <c:layout>
                <c:manualLayout>
                  <c:x val="-3.6979969183358961E-2"/>
                  <c:y val="5.0377820430705281E-2"/>
                </c:manualLayout>
              </c:layout>
              <c:showVal val="1"/>
            </c:dLbl>
            <c:dLbl>
              <c:idx val="9"/>
              <c:layout>
                <c:manualLayout>
                  <c:x val="-2.876219825372368E-2"/>
                  <c:y val="-4.0302256344564191E-2"/>
                </c:manualLayout>
              </c:layout>
              <c:showVal val="1"/>
            </c:dLbl>
            <c:dLbl>
              <c:idx val="10"/>
              <c:layout>
                <c:manualLayout>
                  <c:x val="-2.0544427324088337E-2"/>
                  <c:y val="5.0377820430705281E-2"/>
                </c:manualLayout>
              </c:layout>
              <c:showVal val="1"/>
            </c:dLbl>
            <c:dLbl>
              <c:idx val="11"/>
              <c:layout>
                <c:manualLayout>
                  <c:x val="0"/>
                  <c:y val="-3.0226692258423157E-2"/>
                </c:manualLayout>
              </c:layout>
              <c:showVal val="1"/>
            </c:dLbl>
            <c:txPr>
              <a:bodyPr/>
              <a:lstStyle/>
              <a:p>
                <a:pPr>
                  <a:defRPr lang="de-DE" sz="1200" b="1"/>
                </a:pPr>
                <a:endParaRPr lang="el-GR"/>
              </a:p>
            </c:txPr>
            <c:showVal val="1"/>
          </c:dLbls>
          <c:val>
            <c:numRef>
              <c:f>ΕΚΠΑΙΔΕΥΤΙΚΟΙ!$E$4:$E$15</c:f>
              <c:numCache>
                <c:formatCode>#,##0.00\ "€"</c:formatCode>
                <c:ptCount val="12"/>
                <c:pt idx="0">
                  <c:v>18.868444055944057</c:v>
                </c:pt>
                <c:pt idx="1">
                  <c:v>18.7968006993007</c:v>
                </c:pt>
                <c:pt idx="2">
                  <c:v>19.345174825174826</c:v>
                </c:pt>
                <c:pt idx="3">
                  <c:v>22.574523809523811</c:v>
                </c:pt>
                <c:pt idx="4">
                  <c:v>19.219825174825175</c:v>
                </c:pt>
                <c:pt idx="5">
                  <c:v>16.847558528428095</c:v>
                </c:pt>
                <c:pt idx="6">
                  <c:v>18.452097902097904</c:v>
                </c:pt>
                <c:pt idx="7">
                  <c:v>14.304</c:v>
                </c:pt>
                <c:pt idx="8">
                  <c:v>15.62530048076923</c:v>
                </c:pt>
                <c:pt idx="9">
                  <c:v>26.088942307692307</c:v>
                </c:pt>
                <c:pt idx="10">
                  <c:v>20.833750000000002</c:v>
                </c:pt>
                <c:pt idx="11">
                  <c:v>21.717596153846156</c:v>
                </c:pt>
              </c:numCache>
            </c:numRef>
          </c:val>
        </c:ser>
        <c:dLbls>
          <c:showVal val="1"/>
        </c:dLbls>
        <c:marker val="1"/>
        <c:axId val="73217536"/>
        <c:axId val="73219072"/>
      </c:lineChart>
      <c:catAx>
        <c:axId val="7321753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de-DE"/>
            </a:pPr>
            <a:endParaRPr lang="el-GR"/>
          </a:p>
        </c:txPr>
        <c:crossAx val="73219072"/>
        <c:crosses val="autoZero"/>
        <c:auto val="1"/>
        <c:lblAlgn val="ctr"/>
        <c:lblOffset val="100"/>
      </c:catAx>
      <c:valAx>
        <c:axId val="73219072"/>
        <c:scaling>
          <c:orientation val="minMax"/>
        </c:scaling>
        <c:delete val="1"/>
        <c:axPos val="l"/>
        <c:numFmt formatCode="#,##0.00\ &quot;€&quot;" sourceLinked="1"/>
        <c:majorTickMark val="none"/>
        <c:tickLblPos val="none"/>
        <c:crossAx val="7321753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Pr>
        <a:bodyPr/>
        <a:lstStyle/>
        <a:p>
          <a:pPr>
            <a:defRPr lang="de-DE"/>
          </a:pPr>
          <a:endParaRPr lang="el-GR"/>
        </a:p>
      </c:txPr>
    </c:title>
    <c:plotArea>
      <c:layout/>
      <c:lineChart>
        <c:grouping val="stacked"/>
        <c:ser>
          <c:idx val="0"/>
          <c:order val="0"/>
          <c:tx>
            <c:strRef>
              <c:f>ΕΚΠΑΙΔΕΥΤΙΚΟΙ!$G$3</c:f>
              <c:strCache>
                <c:ptCount val="1"/>
                <c:pt idx="0">
                  <c:v>ΠΡΑΓΜΑΤΙΚΟ  ΚΟΣΤΟΣ / ΕΚΠΑΙΔΕΥΤΙΚΗ ΩΡΑ</c:v>
                </c:pt>
              </c:strCache>
            </c:strRef>
          </c:tx>
          <c:dLbls>
            <c:dLbl>
              <c:idx val="0"/>
              <c:layout>
                <c:manualLayout>
                  <c:x val="-6.2668838324266229E-2"/>
                  <c:y val="3.9573810910051452E-2"/>
                </c:manualLayout>
              </c:layout>
              <c:showVal val="1"/>
            </c:dLbl>
            <c:dLbl>
              <c:idx val="1"/>
              <c:layout>
                <c:manualLayout>
                  <c:x val="-3.0253921949645785E-2"/>
                  <c:y val="5.479450741391742E-2"/>
                </c:manualLayout>
              </c:layout>
              <c:showVal val="1"/>
            </c:dLbl>
            <c:dLbl>
              <c:idx val="2"/>
              <c:layout>
                <c:manualLayout>
                  <c:x val="-5.1863866199392754E-2"/>
                  <c:y val="-3.6529671609278246E-2"/>
                </c:manualLayout>
              </c:layout>
              <c:showVal val="1"/>
            </c:dLbl>
            <c:dLbl>
              <c:idx val="4"/>
              <c:layout>
                <c:manualLayout>
                  <c:x val="-6.0507843899291536E-2"/>
                  <c:y val="4.5662089511597823E-2"/>
                </c:manualLayout>
              </c:layout>
              <c:showVal val="1"/>
            </c:dLbl>
            <c:dLbl>
              <c:idx val="5"/>
              <c:layout>
                <c:manualLayout>
                  <c:x val="-2.5931933099696391E-2"/>
                  <c:y val="5.479450741391742E-2"/>
                </c:manualLayout>
              </c:layout>
              <c:showVal val="1"/>
            </c:dLbl>
            <c:dLbl>
              <c:idx val="6"/>
              <c:layout>
                <c:manualLayout>
                  <c:x val="-4.3219888499494707E-3"/>
                  <c:y val="-3.0441393007731889E-2"/>
                </c:manualLayout>
              </c:layout>
              <c:showVal val="1"/>
            </c:dLbl>
            <c:dLbl>
              <c:idx val="7"/>
              <c:layout>
                <c:manualLayout>
                  <c:x val="-3.6736905224569814E-2"/>
                  <c:y val="7.3059343218556491E-2"/>
                </c:manualLayout>
              </c:layout>
              <c:showVal val="1"/>
            </c:dLbl>
            <c:dLbl>
              <c:idx val="9"/>
              <c:layout>
                <c:manualLayout>
                  <c:x val="-1.9448949824772285E-2"/>
                  <c:y val="-4.5662089511597823E-2"/>
                </c:manualLayout>
              </c:layout>
              <c:showVal val="1"/>
            </c:dLbl>
            <c:dLbl>
              <c:idx val="11"/>
              <c:layout>
                <c:manualLayout>
                  <c:x val="0"/>
                  <c:y val="4.2617950210824644E-2"/>
                </c:manualLayout>
              </c:layout>
              <c:showVal val="1"/>
            </c:dLbl>
            <c:txPr>
              <a:bodyPr/>
              <a:lstStyle/>
              <a:p>
                <a:pPr>
                  <a:defRPr lang="de-DE" sz="1200" b="1"/>
                </a:pPr>
                <a:endParaRPr lang="el-GR"/>
              </a:p>
            </c:txPr>
            <c:showVal val="1"/>
          </c:dLbls>
          <c:val>
            <c:numRef>
              <c:f>ΕΚΠΑΙΔΕΥΤΙΚΟΙ!$G$4:$G$15</c:f>
              <c:numCache>
                <c:formatCode>#,##0.00\ "€"</c:formatCode>
                <c:ptCount val="12"/>
                <c:pt idx="0">
                  <c:v>13.836858974358975</c:v>
                </c:pt>
                <c:pt idx="1">
                  <c:v>13.784320512820514</c:v>
                </c:pt>
                <c:pt idx="2">
                  <c:v>14.18646153846154</c:v>
                </c:pt>
                <c:pt idx="3">
                  <c:v>15.802166666666666</c:v>
                </c:pt>
                <c:pt idx="4">
                  <c:v>14.094538461538461</c:v>
                </c:pt>
                <c:pt idx="5">
                  <c:v>12.916461538461538</c:v>
                </c:pt>
                <c:pt idx="6">
                  <c:v>13.531538461538462</c:v>
                </c:pt>
                <c:pt idx="7">
                  <c:v>11.92</c:v>
                </c:pt>
                <c:pt idx="8">
                  <c:v>15.62530048076923</c:v>
                </c:pt>
                <c:pt idx="9">
                  <c:v>26.088942307692307</c:v>
                </c:pt>
                <c:pt idx="10">
                  <c:v>20.833750000000002</c:v>
                </c:pt>
                <c:pt idx="11">
                  <c:v>15.926237179487179</c:v>
                </c:pt>
              </c:numCache>
            </c:numRef>
          </c:val>
        </c:ser>
        <c:dLbls>
          <c:showVal val="1"/>
        </c:dLbls>
        <c:marker val="1"/>
        <c:axId val="73263744"/>
        <c:axId val="73269632"/>
      </c:lineChart>
      <c:catAx>
        <c:axId val="7326374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de-DE"/>
            </a:pPr>
            <a:endParaRPr lang="el-GR"/>
          </a:p>
        </c:txPr>
        <c:crossAx val="73269632"/>
        <c:crosses val="autoZero"/>
        <c:auto val="1"/>
        <c:lblAlgn val="ctr"/>
        <c:lblOffset val="100"/>
      </c:catAx>
      <c:valAx>
        <c:axId val="73269632"/>
        <c:scaling>
          <c:orientation val="minMax"/>
        </c:scaling>
        <c:delete val="1"/>
        <c:axPos val="l"/>
        <c:numFmt formatCode="#,##0.00\ &quot;€&quot;" sourceLinked="1"/>
        <c:majorTickMark val="none"/>
        <c:tickLblPos val="none"/>
        <c:crossAx val="7326374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de-DE" sz="1600"/>
            </a:pPr>
            <a:r>
              <a:rPr lang="el-GR" sz="1600"/>
              <a:t>Συγκριτικά: κόστος εκπαιδευτικής ώρας διδασκαλίας &amp;</a:t>
            </a:r>
            <a:r>
              <a:rPr lang="el-GR" sz="1600" baseline="0"/>
              <a:t> πραγματικής εκπαιδευτικής ώρας </a:t>
            </a:r>
            <a:r>
              <a:rPr lang="el-GR" sz="1600"/>
              <a:t> παραμονής  εκπαιδευτικού στο σχολείο</a:t>
            </a:r>
          </a:p>
        </c:rich>
      </c:tx>
      <c:layout>
        <c:manualLayout>
          <c:xMode val="edge"/>
          <c:yMode val="edge"/>
          <c:x val="0.12856969003442051"/>
          <c:y val="1.9753091540284901E-2"/>
        </c:manualLayout>
      </c:layout>
      <c:spPr>
        <a:gradFill>
          <a:gsLst>
            <a:gs pos="0">
              <a:srgbClr val="FF3399"/>
            </a:gs>
            <a:gs pos="25000">
              <a:srgbClr val="FF6633"/>
            </a:gs>
            <a:gs pos="50000">
              <a:srgbClr val="FFFF00"/>
            </a:gs>
            <a:gs pos="75000">
              <a:srgbClr val="01A78F"/>
            </a:gs>
            <a:gs pos="100000">
              <a:srgbClr val="3366FF"/>
            </a:gs>
          </a:gsLst>
          <a:lin ang="5400000" scaled="0"/>
        </a:gradFill>
      </c:spPr>
    </c:title>
    <c:plotArea>
      <c:layout>
        <c:manualLayout>
          <c:layoutTarget val="inner"/>
          <c:xMode val="edge"/>
          <c:yMode val="edge"/>
          <c:x val="0.34645468998410212"/>
          <c:y val="0.21053845505271537"/>
          <c:w val="0.65354531001589888"/>
          <c:h val="0.5654257694994006"/>
        </c:manualLayout>
      </c:layout>
      <c:lineChart>
        <c:grouping val="standard"/>
        <c:ser>
          <c:idx val="0"/>
          <c:order val="0"/>
          <c:tx>
            <c:strRef>
              <c:f>ΕΚΠΑΙΔΕΥΤΙΚΟΙ!$E$3</c:f>
              <c:strCache>
                <c:ptCount val="1"/>
                <c:pt idx="0">
                  <c:v>  ΚΟΣΤΟΣ / ΔΙΔΑΚΤΙΚΗ ΩΡΑ  </c:v>
                </c:pt>
              </c:strCache>
            </c:strRef>
          </c:tx>
          <c:val>
            <c:numRef>
              <c:f>ΕΚΠΑΙΔΕΥΤΙΚΟΙ!$E$4:$E$15</c:f>
              <c:numCache>
                <c:formatCode>#,##0.00\ "€"</c:formatCode>
                <c:ptCount val="12"/>
                <c:pt idx="0">
                  <c:v>18.868444055944057</c:v>
                </c:pt>
                <c:pt idx="1">
                  <c:v>18.7968006993007</c:v>
                </c:pt>
                <c:pt idx="2">
                  <c:v>19.345174825174826</c:v>
                </c:pt>
                <c:pt idx="3">
                  <c:v>22.574523809523811</c:v>
                </c:pt>
                <c:pt idx="4">
                  <c:v>19.219825174825175</c:v>
                </c:pt>
                <c:pt idx="5">
                  <c:v>16.847558528428095</c:v>
                </c:pt>
                <c:pt idx="6">
                  <c:v>18.452097902097904</c:v>
                </c:pt>
                <c:pt idx="7">
                  <c:v>14.304</c:v>
                </c:pt>
                <c:pt idx="8">
                  <c:v>15.62530048076923</c:v>
                </c:pt>
                <c:pt idx="9">
                  <c:v>26.088942307692307</c:v>
                </c:pt>
                <c:pt idx="10">
                  <c:v>20.833750000000002</c:v>
                </c:pt>
                <c:pt idx="11">
                  <c:v>21.717596153846156</c:v>
                </c:pt>
              </c:numCache>
            </c:numRef>
          </c:val>
        </c:ser>
        <c:ser>
          <c:idx val="1"/>
          <c:order val="1"/>
          <c:tx>
            <c:strRef>
              <c:f>ΕΚΠΑΙΔΕΥΤΙΚΟΙ!$G$3</c:f>
              <c:strCache>
                <c:ptCount val="1"/>
                <c:pt idx="0">
                  <c:v>ΠΡΑΓΜΑΤΙΚΟ  ΚΟΣΤΟΣ / ΕΚΠΑΙΔΕΥΤΙΚΗ ΩΡΑ</c:v>
                </c:pt>
              </c:strCache>
            </c:strRef>
          </c:tx>
          <c:val>
            <c:numRef>
              <c:f>ΕΚΠΑΙΔΕΥΤΙΚΟΙ!$G$4:$G$15</c:f>
              <c:numCache>
                <c:formatCode>#,##0.00\ "€"</c:formatCode>
                <c:ptCount val="12"/>
                <c:pt idx="0">
                  <c:v>13.836858974358975</c:v>
                </c:pt>
                <c:pt idx="1">
                  <c:v>13.784320512820514</c:v>
                </c:pt>
                <c:pt idx="2">
                  <c:v>14.18646153846154</c:v>
                </c:pt>
                <c:pt idx="3">
                  <c:v>15.802166666666666</c:v>
                </c:pt>
                <c:pt idx="4">
                  <c:v>14.094538461538461</c:v>
                </c:pt>
                <c:pt idx="5">
                  <c:v>12.916461538461538</c:v>
                </c:pt>
                <c:pt idx="6">
                  <c:v>13.531538461538462</c:v>
                </c:pt>
                <c:pt idx="7">
                  <c:v>11.92</c:v>
                </c:pt>
                <c:pt idx="8">
                  <c:v>15.62530048076923</c:v>
                </c:pt>
                <c:pt idx="9">
                  <c:v>26.088942307692307</c:v>
                </c:pt>
                <c:pt idx="10">
                  <c:v>20.833750000000002</c:v>
                </c:pt>
                <c:pt idx="11">
                  <c:v>15.926237179487179</c:v>
                </c:pt>
              </c:numCache>
            </c:numRef>
          </c:val>
        </c:ser>
        <c:marker val="1"/>
        <c:axId val="73288704"/>
        <c:axId val="73310976"/>
      </c:lineChart>
      <c:catAx>
        <c:axId val="732887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de-DE"/>
            </a:pPr>
            <a:endParaRPr lang="el-GR"/>
          </a:p>
        </c:txPr>
        <c:crossAx val="73310976"/>
        <c:crosses val="autoZero"/>
        <c:auto val="1"/>
        <c:lblAlgn val="ctr"/>
        <c:lblOffset val="100"/>
      </c:catAx>
      <c:valAx>
        <c:axId val="73310976"/>
        <c:scaling>
          <c:orientation val="minMax"/>
        </c:scaling>
        <c:axPos val="l"/>
        <c:majorGridlines/>
        <c:numFmt formatCode="#,##0.00\ &quot;€&quot;" sourceLinked="1"/>
        <c:majorTickMark val="none"/>
        <c:tickLblPos val="nextTo"/>
        <c:txPr>
          <a:bodyPr/>
          <a:lstStyle/>
          <a:p>
            <a:pPr>
              <a:defRPr lang="de-DE"/>
            </a:pPr>
            <a:endParaRPr lang="el-GR"/>
          </a:p>
        </c:txPr>
        <c:crossAx val="732887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>
              <a:defRPr lang="de-DE"/>
            </a:pPr>
            <a:endParaRPr lang="el-GR"/>
          </a:p>
        </c:txPr>
      </c:dTable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Pr>
        <a:bodyPr/>
        <a:lstStyle/>
        <a:p>
          <a:pPr>
            <a:defRPr lang="de-DE"/>
          </a:pPr>
          <a:endParaRPr lang="el-GR"/>
        </a:p>
      </c:tx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ΔΗΜΟΣ!$B$3</c:f>
              <c:strCache>
                <c:ptCount val="1"/>
                <c:pt idx="0">
                  <c:v>ΠΟΣΟ</c:v>
                </c:pt>
              </c:strCache>
            </c:strRef>
          </c:tx>
          <c:cat>
            <c:strRef>
              <c:f>ΔΗΜΟΣ!$A$4:$A$14</c:f>
              <c:strCache>
                <c:ptCount val="11"/>
                <c:pt idx="0">
                  <c:v>ΞΕΝΟΓΛΩΣΣΑ ΒΙΒΛΙΑ</c:v>
                </c:pt>
                <c:pt idx="1">
                  <c:v>ΓΡΑΦΙΚΗ ΥΛΗ  - ΧΑΡΤΙ Α4</c:v>
                </c:pt>
                <c:pt idx="2">
                  <c:v>ΦΑΡΜΑΚΕΥΤΙΚΟ ΥΛΙΚΟ</c:v>
                </c:pt>
                <c:pt idx="3">
                  <c:v>ΗΛΕΚΤΡΟΛΟΓΙΚΟ ΥΛΙΚΟ</c:v>
                </c:pt>
                <c:pt idx="4">
                  <c:v>ΤΖΑΜΙΑ - ΛΟΙΠΕΣ ΒΛΑΒΕΣ</c:v>
                </c:pt>
                <c:pt idx="5">
                  <c:v>ΑΠΟΡΡΥΠΑΝΤΙΚΑ</c:v>
                </c:pt>
                <c:pt idx="6">
                  <c:v>ΑΝΑΛΩΣΙΜΑ</c:v>
                </c:pt>
                <c:pt idx="7">
                  <c:v>ΠΕΤΡΕΛΑΙΟ</c:v>
                </c:pt>
                <c:pt idx="8">
                  <c:v>ΔΕΗ</c:v>
                </c:pt>
                <c:pt idx="9">
                  <c:v>ΟΤΕ</c:v>
                </c:pt>
                <c:pt idx="10">
                  <c:v>ΣΥΝΟΛΟ</c:v>
                </c:pt>
              </c:strCache>
            </c:strRef>
          </c:cat>
          <c:val>
            <c:numRef>
              <c:f>ΔΗΜΟΣ!$B$4:$B$14</c:f>
              <c:numCache>
                <c:formatCode>#,##0.00\ "€"</c:formatCode>
                <c:ptCount val="11"/>
                <c:pt idx="0">
                  <c:v>201.1</c:v>
                </c:pt>
                <c:pt idx="1">
                  <c:v>1240</c:v>
                </c:pt>
                <c:pt idx="2">
                  <c:v>48.45</c:v>
                </c:pt>
                <c:pt idx="3">
                  <c:v>265.8</c:v>
                </c:pt>
                <c:pt idx="4">
                  <c:v>873.5</c:v>
                </c:pt>
                <c:pt idx="5">
                  <c:v>215.3</c:v>
                </c:pt>
                <c:pt idx="6">
                  <c:v>280.5</c:v>
                </c:pt>
                <c:pt idx="7">
                  <c:v>2870</c:v>
                </c:pt>
                <c:pt idx="8">
                  <c:v>975</c:v>
                </c:pt>
                <c:pt idx="9">
                  <c:v>382</c:v>
                </c:pt>
                <c:pt idx="10">
                  <c:v>7351.65</c:v>
                </c:pt>
              </c:numCache>
            </c:numRef>
          </c:val>
        </c:ser>
        <c:shape val="cylinder"/>
        <c:axId val="73369856"/>
        <c:axId val="151060480"/>
        <c:axId val="0"/>
      </c:bar3DChart>
      <c:catAx>
        <c:axId val="73369856"/>
        <c:scaling>
          <c:orientation val="minMax"/>
        </c:scaling>
        <c:axPos val="b"/>
        <c:tickLblPos val="nextTo"/>
        <c:txPr>
          <a:bodyPr/>
          <a:lstStyle/>
          <a:p>
            <a:pPr>
              <a:defRPr lang="de-DE"/>
            </a:pPr>
            <a:endParaRPr lang="el-GR"/>
          </a:p>
        </c:txPr>
        <c:crossAx val="151060480"/>
        <c:crosses val="autoZero"/>
        <c:auto val="1"/>
        <c:lblAlgn val="ctr"/>
        <c:lblOffset val="100"/>
      </c:catAx>
      <c:valAx>
        <c:axId val="151060480"/>
        <c:scaling>
          <c:orientation val="minMax"/>
        </c:scaling>
        <c:axPos val="l"/>
        <c:majorGridlines/>
        <c:numFmt formatCode="#,##0.00\ &quot;€&quot;" sourceLinked="1"/>
        <c:tickLblPos val="nextTo"/>
        <c:txPr>
          <a:bodyPr/>
          <a:lstStyle/>
          <a:p>
            <a:pPr>
              <a:defRPr lang="de-DE"/>
            </a:pPr>
            <a:endParaRPr lang="el-GR"/>
          </a:p>
        </c:txPr>
        <c:crossAx val="73369856"/>
        <c:crosses val="autoZero"/>
        <c:crossBetween val="between"/>
      </c:valAx>
    </c:plotArea>
    <c:legend>
      <c:legendPos val="r"/>
      <c:txPr>
        <a:bodyPr/>
        <a:lstStyle/>
        <a:p>
          <a:pPr>
            <a:defRPr lang="de-DE"/>
          </a:pPr>
          <a:endParaRPr lang="el-GR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de-DE"/>
            </a:pPr>
            <a:r>
              <a:rPr lang="el-GR"/>
              <a:t>ΕΞΟΔΑ ΤΟΥ ΔΗΜΟΥ ΓΙΑ ΤΗΝ ΣΧΟΛΙΚΗ ΜΟΝΑΔΑ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ΔΗΜΟΣ!$B$3</c:f>
              <c:strCache>
                <c:ptCount val="1"/>
                <c:pt idx="0">
                  <c:v>ΠΟΣΟ</c:v>
                </c:pt>
              </c:strCache>
            </c:strRef>
          </c:tx>
          <c:spPr>
            <a:gradFill>
              <a:gsLst>
                <a:gs pos="0">
                  <a:srgbClr val="000082"/>
                </a:gs>
                <a:gs pos="30000">
                  <a:srgbClr val="66008F"/>
                </a:gs>
                <a:gs pos="64999">
                  <a:srgbClr val="BA0066"/>
                </a:gs>
                <a:gs pos="89999">
                  <a:srgbClr val="FF0000"/>
                </a:gs>
                <a:gs pos="100000">
                  <a:srgbClr val="FF8200"/>
                </a:gs>
              </a:gsLst>
              <a:lin ang="5400000" scaled="0"/>
            </a:gradFill>
          </c:spPr>
          <c:dLbls>
            <c:spPr>
              <a:solidFill>
                <a:schemeClr val="accent3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lang="de-DE" sz="1050" b="1"/>
                </a:pPr>
                <a:endParaRPr lang="el-GR"/>
              </a:p>
            </c:txPr>
            <c:showVal val="1"/>
          </c:dLbls>
          <c:cat>
            <c:strRef>
              <c:f>ΔΗΜΟΣ!$A$4:$A$13</c:f>
              <c:strCache>
                <c:ptCount val="10"/>
                <c:pt idx="0">
                  <c:v>ΞΕΝΟΓΛΩΣΣΑ ΒΙΒΛΙΑ</c:v>
                </c:pt>
                <c:pt idx="1">
                  <c:v>ΓΡΑΦΙΚΗ ΥΛΗ  - ΧΑΡΤΙ Α4</c:v>
                </c:pt>
                <c:pt idx="2">
                  <c:v>ΦΑΡΜΑΚΕΥΤΙΚΟ ΥΛΙΚΟ</c:v>
                </c:pt>
                <c:pt idx="3">
                  <c:v>ΗΛΕΚΤΡΟΛΟΓΙΚΟ ΥΛΙΚΟ</c:v>
                </c:pt>
                <c:pt idx="4">
                  <c:v>ΤΖΑΜΙΑ - ΛΟΙΠΕΣ ΒΛΑΒΕΣ</c:v>
                </c:pt>
                <c:pt idx="5">
                  <c:v>ΑΠΟΡΡΥΠΑΝΤΙΚΑ</c:v>
                </c:pt>
                <c:pt idx="6">
                  <c:v>ΑΝΑΛΩΣΙΜΑ</c:v>
                </c:pt>
                <c:pt idx="7">
                  <c:v>ΠΕΤΡΕΛΑΙΟ</c:v>
                </c:pt>
                <c:pt idx="8">
                  <c:v>ΔΕΗ</c:v>
                </c:pt>
                <c:pt idx="9">
                  <c:v>ΟΤΕ</c:v>
                </c:pt>
              </c:strCache>
            </c:strRef>
          </c:cat>
          <c:val>
            <c:numRef>
              <c:f>ΔΗΜΟΣ!$B$4:$B$13</c:f>
              <c:numCache>
                <c:formatCode>#,##0.00\ "€"</c:formatCode>
                <c:ptCount val="10"/>
                <c:pt idx="0">
                  <c:v>201.1</c:v>
                </c:pt>
                <c:pt idx="1">
                  <c:v>1240</c:v>
                </c:pt>
                <c:pt idx="2">
                  <c:v>48.45</c:v>
                </c:pt>
                <c:pt idx="3">
                  <c:v>265.8</c:v>
                </c:pt>
                <c:pt idx="4">
                  <c:v>873.5</c:v>
                </c:pt>
                <c:pt idx="5">
                  <c:v>215.3</c:v>
                </c:pt>
                <c:pt idx="6">
                  <c:v>280.5</c:v>
                </c:pt>
                <c:pt idx="7">
                  <c:v>2870</c:v>
                </c:pt>
                <c:pt idx="8">
                  <c:v>975</c:v>
                </c:pt>
                <c:pt idx="9">
                  <c:v>382</c:v>
                </c:pt>
              </c:numCache>
            </c:numRef>
          </c:val>
        </c:ser>
        <c:shape val="box"/>
        <c:axId val="151102976"/>
        <c:axId val="151104512"/>
        <c:axId val="0"/>
      </c:bar3DChart>
      <c:catAx>
        <c:axId val="151102976"/>
        <c:scaling>
          <c:orientation val="minMax"/>
        </c:scaling>
        <c:axPos val="b"/>
        <c:tickLblPos val="nextTo"/>
        <c:txPr>
          <a:bodyPr/>
          <a:lstStyle/>
          <a:p>
            <a:pPr>
              <a:defRPr lang="de-DE"/>
            </a:pPr>
            <a:endParaRPr lang="el-GR"/>
          </a:p>
        </c:txPr>
        <c:crossAx val="151104512"/>
        <c:crosses val="autoZero"/>
        <c:auto val="1"/>
        <c:lblAlgn val="ctr"/>
        <c:lblOffset val="100"/>
      </c:catAx>
      <c:valAx>
        <c:axId val="151104512"/>
        <c:scaling>
          <c:orientation val="minMax"/>
        </c:scaling>
        <c:axPos val="l"/>
        <c:majorGridlines/>
        <c:numFmt formatCode="#,##0.00\ &quot;€&quot;" sourceLinked="1"/>
        <c:tickLblPos val="nextTo"/>
        <c:txPr>
          <a:bodyPr/>
          <a:lstStyle/>
          <a:p>
            <a:pPr>
              <a:defRPr lang="de-DE"/>
            </a:pPr>
            <a:endParaRPr lang="el-GR"/>
          </a:p>
        </c:txPr>
        <c:crossAx val="151102976"/>
        <c:crosses val="autoZero"/>
        <c:crossBetween val="between"/>
      </c:valAx>
      <c:spPr>
        <a:gradFill flip="none" rotWithShape="1">
          <a:gsLst>
            <a:gs pos="0">
              <a:srgbClr val="5E9EFF"/>
            </a:gs>
            <a:gs pos="39999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path path="rect">
            <a:fillToRect l="100000" t="100000"/>
          </a:path>
          <a:tileRect r="-100000" b="-100000"/>
        </a:gradFill>
      </c:spPr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de-DE"/>
            </a:pPr>
            <a:r>
              <a:rPr lang="el-GR"/>
              <a:t>ΚΟΣΤΟΣ ΜΕΤΑΦΟΡΑΣ ΜΑΘΗΤΩΝ </a:t>
            </a:r>
          </a:p>
        </c:rich>
      </c:tx>
    </c:title>
    <c:plotArea>
      <c:layout>
        <c:manualLayout>
          <c:layoutTarget val="inner"/>
          <c:xMode val="edge"/>
          <c:yMode val="edge"/>
          <c:x val="0.15574093362791591"/>
          <c:y val="0.12045874916840217"/>
          <c:w val="0.73723586972827182"/>
          <c:h val="0.79207158368113861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lang="de-DE" sz="1050" b="1"/>
                </a:pPr>
                <a:endParaRPr lang="el-GR"/>
              </a:p>
            </c:txPr>
            <c:showCatName val="1"/>
            <c:showPercent val="1"/>
            <c:showLeaderLines val="1"/>
          </c:dLbls>
          <c:cat>
            <c:strRef>
              <c:f>ΜΕΤΑΦΟΡΑ!$A$4:$A$13</c:f>
              <c:strCache>
                <c:ptCount val="10"/>
                <c:pt idx="0">
                  <c:v>ΣΕΠΤΕΒΡΙΟΣ</c:v>
                </c:pt>
                <c:pt idx="1">
                  <c:v>ΟΚΤΩΒΡΙΟΣ </c:v>
                </c:pt>
                <c:pt idx="2">
                  <c:v>ΝΟΕΜΒΡΙΟΣ</c:v>
                </c:pt>
                <c:pt idx="3">
                  <c:v>ΔΕΚΕΜΒΡΙΟΣ </c:v>
                </c:pt>
                <c:pt idx="4">
                  <c:v>ΙΑΝΟΥΑΡΙΟΣ</c:v>
                </c:pt>
                <c:pt idx="5">
                  <c:v>ΦΕΒΡΟΥΑΡΙΟΣ</c:v>
                </c:pt>
                <c:pt idx="6">
                  <c:v>ΜΑΡΤΙΟΣ</c:v>
                </c:pt>
                <c:pt idx="7">
                  <c:v>ΑΠΡΙΛΙΟΣ</c:v>
                </c:pt>
                <c:pt idx="8">
                  <c:v>ΜΑΙΟΣ</c:v>
                </c:pt>
                <c:pt idx="9">
                  <c:v>ΙΟΥΝΙΟΣ</c:v>
                </c:pt>
              </c:strCache>
            </c:strRef>
          </c:cat>
          <c:val>
            <c:numRef>
              <c:f>ΜΕΤΑΦΟΡΑ!$B$4:$B$13</c:f>
              <c:numCache>
                <c:formatCode>#,##0.00\ "€"</c:formatCode>
                <c:ptCount val="10"/>
                <c:pt idx="0">
                  <c:v>1703.48</c:v>
                </c:pt>
                <c:pt idx="1">
                  <c:v>2327.75</c:v>
                </c:pt>
                <c:pt idx="2">
                  <c:v>2398.66</c:v>
                </c:pt>
                <c:pt idx="3">
                  <c:v>1796.54</c:v>
                </c:pt>
                <c:pt idx="4">
                  <c:v>1208.99</c:v>
                </c:pt>
                <c:pt idx="5">
                  <c:v>2080.44</c:v>
                </c:pt>
                <c:pt idx="6">
                  <c:v>2615.14</c:v>
                </c:pt>
                <c:pt idx="7">
                  <c:v>1104.0999999999999</c:v>
                </c:pt>
                <c:pt idx="8">
                  <c:v>2301.2600000000002</c:v>
                </c:pt>
                <c:pt idx="9">
                  <c:v>738.17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lang="de-DE"/>
            </a:pPr>
            <a:r>
              <a:rPr lang="el-GR"/>
              <a:t>ΚΟΣΤΟΣ ΠΡΟΣΩΠΙΚΟΥ</a:t>
            </a:r>
          </a:p>
          <a:p>
            <a:pPr>
              <a:defRPr lang="de-DE"/>
            </a:pPr>
            <a:r>
              <a:rPr lang="el-GR"/>
              <a:t> (ΟΧΙ ΕΚΠΑΙΔΕΥΤΙΚΟΙ)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lang="de-DE" sz="1200" b="1">
                    <a:solidFill>
                      <a:schemeClr val="bg1"/>
                    </a:solidFill>
                  </a:defRPr>
                </a:pPr>
                <a:endParaRPr lang="el-GR"/>
              </a:p>
            </c:txPr>
            <c:showCatName val="1"/>
            <c:showPercent val="1"/>
            <c:showLeaderLines val="1"/>
          </c:dLbls>
          <c:cat>
            <c:strRef>
              <c:f>ΠΡΟΣΩΠΙΚΟ!$A$4:$A$5</c:f>
              <c:strCache>
                <c:ptCount val="2"/>
                <c:pt idx="0">
                  <c:v>ΒΟΗΘΗΤΙΚΟ ΠΡΟΣΩΠΙΚΟ</c:v>
                </c:pt>
                <c:pt idx="1">
                  <c:v>ΚΑΘΑΡΙΣΤΡΙΑ</c:v>
                </c:pt>
              </c:strCache>
            </c:strRef>
          </c:cat>
          <c:val>
            <c:numRef>
              <c:f>ΠΡΟΣΩΠΙΚΟ!$B$4:$B$5</c:f>
              <c:numCache>
                <c:formatCode>#,##0.00\ "€"</c:formatCode>
                <c:ptCount val="2"/>
                <c:pt idx="0">
                  <c:v>5824</c:v>
                </c:pt>
                <c:pt idx="1">
                  <c:v>2600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style val="8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dLbls>
            <c:dLbl>
              <c:idx val="0"/>
              <c:layout>
                <c:manualLayout>
                  <c:x val="2.0583190394511151E-2"/>
                  <c:y val="-1.4880952380952281E-2"/>
                </c:manualLayout>
              </c:layout>
              <c:showVal val="1"/>
            </c:dLbl>
            <c:dLbl>
              <c:idx val="1"/>
              <c:layout>
                <c:manualLayout>
                  <c:x val="3.4305317324185278E-2"/>
                  <c:y val="-8.9285714285714194E-3"/>
                </c:manualLayout>
              </c:layout>
              <c:showVal val="1"/>
            </c:dLbl>
            <c:dLbl>
              <c:idx val="2"/>
              <c:layout>
                <c:manualLayout>
                  <c:x val="2.0583190394511151E-2"/>
                  <c:y val="-8.9285714285714194E-3"/>
                </c:manualLayout>
              </c:layout>
              <c:showVal val="1"/>
            </c:dLbl>
            <c:dLbl>
              <c:idx val="3"/>
              <c:layout>
                <c:manualLayout>
                  <c:x val="1.6009148084619791E-2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2.7444253859348202E-2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1.8296169239565528E-2"/>
                  <c:y val="-1.3640715437164341E-17"/>
                </c:manualLayout>
              </c:layout>
              <c:showVal val="1"/>
            </c:dLbl>
            <c:txPr>
              <a:bodyPr/>
              <a:lstStyle/>
              <a:p>
                <a:pPr>
                  <a:defRPr lang="de-DE"/>
                </a:pPr>
                <a:endParaRPr lang="el-GR"/>
              </a:p>
            </c:txPr>
            <c:showVal val="1"/>
          </c:dLbls>
          <c:cat>
            <c:strRef>
              <c:f>ΓΟΝΕΙΣ!$A$4:$A$10</c:f>
              <c:strCache>
                <c:ptCount val="7"/>
                <c:pt idx="0">
                  <c:v>ΘΕΑΤΡΟ ΙΑΝΟΥΑΡΙΟΥ</c:v>
                </c:pt>
                <c:pt idx="1">
                  <c:v>ΘΕΑΤΡΟ ΔΕΚΕΜΒΡΙΟΥ</c:v>
                </c:pt>
                <c:pt idx="2">
                  <c:v>ΕΚΔΡΟΜΗ ΙΟΥΝΙΟΥ</c:v>
                </c:pt>
                <c:pt idx="3">
                  <c:v>ΕΓΚΑΤΑΣΤΑΣΗ ΚΟΥΖΙΝΑΣ</c:v>
                </c:pt>
                <c:pt idx="4">
                  <c:v>ΜΠΛΟΥΖΑΚΙΑ</c:v>
                </c:pt>
                <c:pt idx="5">
                  <c:v>ΚΕΡΑΣΜΑΤΑ ΣΕ ΠΑΙΔΙΑ</c:v>
                </c:pt>
                <c:pt idx="6">
                  <c:v>ΕΠΙΣΚΕΥΕΣ ΣΕ ΣΧΟΛΕΙΟ</c:v>
                </c:pt>
              </c:strCache>
            </c:strRef>
          </c:cat>
          <c:val>
            <c:numRef>
              <c:f>ΓΟΝΕΙΣ!$B$4:$B$10</c:f>
              <c:numCache>
                <c:formatCode>#,##0.00\ "€"</c:formatCode>
                <c:ptCount val="7"/>
                <c:pt idx="0">
                  <c:v>574</c:v>
                </c:pt>
                <c:pt idx="1">
                  <c:v>350</c:v>
                </c:pt>
                <c:pt idx="2">
                  <c:v>1050</c:v>
                </c:pt>
                <c:pt idx="3">
                  <c:v>83</c:v>
                </c:pt>
                <c:pt idx="4">
                  <c:v>193.81</c:v>
                </c:pt>
                <c:pt idx="5">
                  <c:v>150</c:v>
                </c:pt>
                <c:pt idx="6">
                  <c:v>95</c:v>
                </c:pt>
              </c:numCache>
            </c:numRef>
          </c:val>
        </c:ser>
        <c:dLbls>
          <c:showVal val="1"/>
        </c:dLbls>
        <c:gapWidth val="75"/>
        <c:shape val="cylinder"/>
        <c:axId val="151292928"/>
        <c:axId val="151315200"/>
        <c:axId val="0"/>
      </c:bar3DChart>
      <c:catAx>
        <c:axId val="151292928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lang="de-DE"/>
            </a:pPr>
            <a:endParaRPr lang="el-GR"/>
          </a:p>
        </c:txPr>
        <c:crossAx val="151315200"/>
        <c:crosses val="autoZero"/>
        <c:auto val="1"/>
        <c:lblAlgn val="ctr"/>
        <c:lblOffset val="100"/>
      </c:catAx>
      <c:valAx>
        <c:axId val="151315200"/>
        <c:scaling>
          <c:orientation val="minMax"/>
        </c:scaling>
        <c:axPos val="b"/>
        <c:numFmt formatCode="#,##0.00\ &quot;€&quot;" sourceLinked="1"/>
        <c:majorTickMark val="none"/>
        <c:tickLblPos val="nextTo"/>
        <c:txPr>
          <a:bodyPr/>
          <a:lstStyle/>
          <a:p>
            <a:pPr>
              <a:defRPr lang="de-DE"/>
            </a:pPr>
            <a:endParaRPr lang="el-GR"/>
          </a:p>
        </c:txPr>
        <c:crossAx val="151292928"/>
        <c:crosses val="autoZero"/>
        <c:crossBetween val="between"/>
      </c:valAx>
    </c:plotArea>
    <c:plotVisOnly val="1"/>
  </c:chart>
  <c:spPr>
    <a:gradFill flip="none" rotWithShape="1">
      <a:gsLst>
        <a:gs pos="0">
          <a:srgbClr val="CCCCFF"/>
        </a:gs>
        <a:gs pos="17999">
          <a:srgbClr val="99CCFF"/>
        </a:gs>
        <a:gs pos="36000">
          <a:srgbClr val="9966FF"/>
        </a:gs>
        <a:gs pos="61000">
          <a:srgbClr val="CC99FF"/>
        </a:gs>
        <a:gs pos="82001">
          <a:srgbClr val="99CCFF"/>
        </a:gs>
        <a:gs pos="100000">
          <a:srgbClr val="CCCCFF"/>
        </a:gs>
      </a:gsLst>
      <a:lin ang="2700000" scaled="1"/>
      <a:tileRect/>
    </a:gra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219074</xdr:colOff>
      <xdr:row>0</xdr:row>
      <xdr:rowOff>76199</xdr:rowOff>
    </xdr:from>
    <xdr:to>
      <xdr:col>21</xdr:col>
      <xdr:colOff>209550</xdr:colOff>
      <xdr:row>30</xdr:row>
      <xdr:rowOff>114300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466725</xdr:colOff>
      <xdr:row>18</xdr:row>
      <xdr:rowOff>180973</xdr:rowOff>
    </xdr:from>
    <xdr:to>
      <xdr:col>5</xdr:col>
      <xdr:colOff>133350</xdr:colOff>
      <xdr:row>41</xdr:row>
      <xdr:rowOff>123824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666751</xdr:colOff>
      <xdr:row>34</xdr:row>
      <xdr:rowOff>76199</xdr:rowOff>
    </xdr:from>
    <xdr:to>
      <xdr:col>14</xdr:col>
      <xdr:colOff>447675</xdr:colOff>
      <xdr:row>56</xdr:row>
      <xdr:rowOff>57150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1133474</xdr:colOff>
      <xdr:row>43</xdr:row>
      <xdr:rowOff>104775</xdr:rowOff>
    </xdr:from>
    <xdr:to>
      <xdr:col>5</xdr:col>
      <xdr:colOff>57149</xdr:colOff>
      <xdr:row>67</xdr:row>
      <xdr:rowOff>142874</xdr:rowOff>
    </xdr:to>
    <xdr:graphicFrame macro="">
      <xdr:nvGraphicFramePr>
        <xdr:cNvPr id="8" name="7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7</xdr:row>
      <xdr:rowOff>133350</xdr:rowOff>
    </xdr:from>
    <xdr:to>
      <xdr:col>10</xdr:col>
      <xdr:colOff>200025</xdr:colOff>
      <xdr:row>22</xdr:row>
      <xdr:rowOff>19050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504824</xdr:colOff>
      <xdr:row>1</xdr:row>
      <xdr:rowOff>161925</xdr:rowOff>
    </xdr:from>
    <xdr:to>
      <xdr:col>13</xdr:col>
      <xdr:colOff>190499</xdr:colOff>
      <xdr:row>28</xdr:row>
      <xdr:rowOff>9525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2</xdr:row>
      <xdr:rowOff>114300</xdr:rowOff>
    </xdr:from>
    <xdr:to>
      <xdr:col>11</xdr:col>
      <xdr:colOff>104775</xdr:colOff>
      <xdr:row>23</xdr:row>
      <xdr:rowOff>104775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38100</xdr:rowOff>
    </xdr:from>
    <xdr:to>
      <xdr:col>12</xdr:col>
      <xdr:colOff>0</xdr:colOff>
      <xdr:row>21</xdr:row>
      <xdr:rowOff>104775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247649</xdr:colOff>
      <xdr:row>1</xdr:row>
      <xdr:rowOff>228600</xdr:rowOff>
    </xdr:from>
    <xdr:to>
      <xdr:col>14</xdr:col>
      <xdr:colOff>314324</xdr:colOff>
      <xdr:row>18</xdr:row>
      <xdr:rowOff>152400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371474</xdr:colOff>
      <xdr:row>1</xdr:row>
      <xdr:rowOff>504825</xdr:rowOff>
    </xdr:from>
    <xdr:to>
      <xdr:col>13</xdr:col>
      <xdr:colOff>304799</xdr:colOff>
      <xdr:row>12</xdr:row>
      <xdr:rowOff>133350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390523</xdr:colOff>
      <xdr:row>1</xdr:row>
      <xdr:rowOff>142873</xdr:rowOff>
    </xdr:from>
    <xdr:to>
      <xdr:col>18</xdr:col>
      <xdr:colOff>142874</xdr:colOff>
      <xdr:row>50</xdr:row>
      <xdr:rowOff>180974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190498</xdr:colOff>
      <xdr:row>0</xdr:row>
      <xdr:rowOff>219075</xdr:rowOff>
    </xdr:from>
    <xdr:to>
      <xdr:col>14</xdr:col>
      <xdr:colOff>19050</xdr:colOff>
      <xdr:row>19</xdr:row>
      <xdr:rowOff>152400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Μετρό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H5" sqref="H5"/>
    </sheetView>
  </sheetViews>
  <sheetFormatPr defaultRowHeight="14.4"/>
  <cols>
    <col min="1" max="1" width="36.44140625" customWidth="1"/>
    <col min="2" max="2" width="28.88671875" customWidth="1"/>
    <col min="3" max="3" width="14.44140625" customWidth="1"/>
    <col min="4" max="4" width="12" customWidth="1"/>
    <col min="5" max="5" width="14.33203125" customWidth="1"/>
    <col min="6" max="6" width="14.44140625" customWidth="1"/>
    <col min="7" max="7" width="13" customWidth="1"/>
  </cols>
  <sheetData>
    <row r="1" spans="1:7" s="1" customFormat="1" ht="37.5" customHeight="1">
      <c r="A1" s="55" t="s">
        <v>0</v>
      </c>
      <c r="B1" s="56"/>
      <c r="C1" s="56"/>
      <c r="D1" s="56"/>
      <c r="E1" s="56"/>
      <c r="F1" s="56"/>
      <c r="G1" s="56"/>
    </row>
    <row r="2" spans="1:7" s="1" customFormat="1" ht="33.75" customHeight="1">
      <c r="A2" s="57" t="s">
        <v>1</v>
      </c>
      <c r="B2" s="58"/>
      <c r="C2" s="58"/>
      <c r="D2" s="58"/>
      <c r="E2" s="58"/>
      <c r="F2" s="58"/>
      <c r="G2" s="58"/>
    </row>
    <row r="3" spans="1:7" ht="57.75" customHeight="1">
      <c r="A3" s="13" t="s">
        <v>85</v>
      </c>
      <c r="B3" s="14" t="s">
        <v>2</v>
      </c>
      <c r="C3" s="15" t="s">
        <v>3</v>
      </c>
      <c r="D3" s="44" t="s">
        <v>82</v>
      </c>
      <c r="E3" s="45" t="s">
        <v>86</v>
      </c>
      <c r="F3" s="48" t="s">
        <v>84</v>
      </c>
      <c r="G3" s="49" t="s">
        <v>83</v>
      </c>
    </row>
    <row r="4" spans="1:7" ht="21" customHeight="1">
      <c r="A4" s="12" t="s">
        <v>4</v>
      </c>
      <c r="B4" s="10" t="s">
        <v>5</v>
      </c>
      <c r="C4" s="42">
        <v>21585.5</v>
      </c>
      <c r="D4" s="46">
        <f>22*52</f>
        <v>1144</v>
      </c>
      <c r="E4" s="47">
        <f>C4/D4</f>
        <v>18.868444055944057</v>
      </c>
      <c r="F4" s="46">
        <f>30*52</f>
        <v>1560</v>
      </c>
      <c r="G4" s="47">
        <f>C4/F4</f>
        <v>13.836858974358975</v>
      </c>
    </row>
    <row r="5" spans="1:7" ht="21" customHeight="1">
      <c r="A5" s="12" t="s">
        <v>6</v>
      </c>
      <c r="B5" s="10" t="s">
        <v>5</v>
      </c>
      <c r="C5" s="42">
        <v>21503.54</v>
      </c>
      <c r="D5" s="46">
        <f t="shared" ref="D5:D15" si="0">22*52</f>
        <v>1144</v>
      </c>
      <c r="E5" s="47">
        <f t="shared" ref="E5:E16" si="1">C5/D5</f>
        <v>18.7968006993007</v>
      </c>
      <c r="F5" s="46">
        <f>30*52</f>
        <v>1560</v>
      </c>
      <c r="G5" s="47">
        <f t="shared" ref="G5:G16" si="2">C5/F5</f>
        <v>13.784320512820514</v>
      </c>
    </row>
    <row r="6" spans="1:7" ht="21" customHeight="1">
      <c r="A6" s="12" t="s">
        <v>7</v>
      </c>
      <c r="B6" s="10" t="s">
        <v>5</v>
      </c>
      <c r="C6" s="42">
        <v>22130.880000000001</v>
      </c>
      <c r="D6" s="46">
        <f t="shared" si="0"/>
        <v>1144</v>
      </c>
      <c r="E6" s="47">
        <f t="shared" si="1"/>
        <v>19.345174825174826</v>
      </c>
      <c r="F6" s="46">
        <f t="shared" ref="F6:F15" si="3">30*52</f>
        <v>1560</v>
      </c>
      <c r="G6" s="47">
        <f t="shared" si="2"/>
        <v>14.18646153846154</v>
      </c>
    </row>
    <row r="7" spans="1:7" ht="21" customHeight="1">
      <c r="A7" s="12" t="s">
        <v>8</v>
      </c>
      <c r="B7" s="10" t="s">
        <v>9</v>
      </c>
      <c r="C7" s="42">
        <v>24651.38</v>
      </c>
      <c r="D7" s="46">
        <f>21*52</f>
        <v>1092</v>
      </c>
      <c r="E7" s="47">
        <f t="shared" si="1"/>
        <v>22.574523809523811</v>
      </c>
      <c r="F7" s="46">
        <f t="shared" si="3"/>
        <v>1560</v>
      </c>
      <c r="G7" s="47">
        <f t="shared" si="2"/>
        <v>15.802166666666666</v>
      </c>
    </row>
    <row r="8" spans="1:7" ht="21" customHeight="1">
      <c r="A8" s="12" t="s">
        <v>10</v>
      </c>
      <c r="B8" s="10" t="s">
        <v>11</v>
      </c>
      <c r="C8" s="42">
        <v>21987.48</v>
      </c>
      <c r="D8" s="46">
        <f t="shared" si="0"/>
        <v>1144</v>
      </c>
      <c r="E8" s="47">
        <f t="shared" si="1"/>
        <v>19.219825174825175</v>
      </c>
      <c r="F8" s="46">
        <f t="shared" si="3"/>
        <v>1560</v>
      </c>
      <c r="G8" s="47">
        <f t="shared" si="2"/>
        <v>14.094538461538461</v>
      </c>
    </row>
    <row r="9" spans="1:7" ht="21" customHeight="1">
      <c r="A9" s="12" t="s">
        <v>12</v>
      </c>
      <c r="B9" s="10" t="s">
        <v>13</v>
      </c>
      <c r="C9" s="42">
        <v>20149.68</v>
      </c>
      <c r="D9" s="46">
        <f>23*52</f>
        <v>1196</v>
      </c>
      <c r="E9" s="47">
        <f t="shared" si="1"/>
        <v>16.847558528428095</v>
      </c>
      <c r="F9" s="46">
        <f t="shared" si="3"/>
        <v>1560</v>
      </c>
      <c r="G9" s="47">
        <f t="shared" si="2"/>
        <v>12.916461538461538</v>
      </c>
    </row>
    <row r="10" spans="1:7" ht="21" customHeight="1">
      <c r="A10" s="12" t="s">
        <v>14</v>
      </c>
      <c r="B10" s="10" t="s">
        <v>5</v>
      </c>
      <c r="C10" s="42">
        <v>21109.200000000001</v>
      </c>
      <c r="D10" s="46">
        <f t="shared" si="0"/>
        <v>1144</v>
      </c>
      <c r="E10" s="47">
        <f t="shared" si="1"/>
        <v>18.452097902097904</v>
      </c>
      <c r="F10" s="46">
        <f t="shared" si="3"/>
        <v>1560</v>
      </c>
      <c r="G10" s="47">
        <f t="shared" si="2"/>
        <v>13.531538461538462</v>
      </c>
    </row>
    <row r="11" spans="1:7" ht="21" customHeight="1">
      <c r="A11" s="12" t="s">
        <v>15</v>
      </c>
      <c r="B11" s="10" t="s">
        <v>16</v>
      </c>
      <c r="C11" s="42">
        <v>13946.4</v>
      </c>
      <c r="D11" s="46">
        <f>25*39</f>
        <v>975</v>
      </c>
      <c r="E11" s="47">
        <f t="shared" si="1"/>
        <v>14.304</v>
      </c>
      <c r="F11" s="46">
        <f>30*39</f>
        <v>1170</v>
      </c>
      <c r="G11" s="47">
        <f t="shared" si="2"/>
        <v>11.92</v>
      </c>
    </row>
    <row r="12" spans="1:7" ht="21" customHeight="1">
      <c r="A12" s="12" t="s">
        <v>17</v>
      </c>
      <c r="B12" s="10" t="s">
        <v>18</v>
      </c>
      <c r="C12" s="42">
        <v>13000.25</v>
      </c>
      <c r="D12" s="46">
        <f>16*52</f>
        <v>832</v>
      </c>
      <c r="E12" s="47">
        <f t="shared" si="1"/>
        <v>15.62530048076923</v>
      </c>
      <c r="F12" s="46">
        <f>16*52</f>
        <v>832</v>
      </c>
      <c r="G12" s="47">
        <f t="shared" si="2"/>
        <v>15.62530048076923</v>
      </c>
    </row>
    <row r="13" spans="1:7" ht="21" customHeight="1">
      <c r="A13" s="12" t="s">
        <v>19</v>
      </c>
      <c r="B13" s="10" t="s">
        <v>20</v>
      </c>
      <c r="C13" s="42">
        <v>5426.5</v>
      </c>
      <c r="D13" s="46">
        <f>4*52</f>
        <v>208</v>
      </c>
      <c r="E13" s="47">
        <f t="shared" si="1"/>
        <v>26.088942307692307</v>
      </c>
      <c r="F13" s="46">
        <f>4*52</f>
        <v>208</v>
      </c>
      <c r="G13" s="47">
        <f t="shared" si="2"/>
        <v>26.088942307692307</v>
      </c>
    </row>
    <row r="14" spans="1:7" ht="21" customHeight="1">
      <c r="A14" s="12" t="s">
        <v>21</v>
      </c>
      <c r="B14" s="10" t="s">
        <v>22</v>
      </c>
      <c r="C14" s="42">
        <v>6500.13</v>
      </c>
      <c r="D14" s="46">
        <f>6*52</f>
        <v>312</v>
      </c>
      <c r="E14" s="47">
        <f t="shared" si="1"/>
        <v>20.833750000000002</v>
      </c>
      <c r="F14" s="46">
        <f>6*52</f>
        <v>312</v>
      </c>
      <c r="G14" s="47">
        <f t="shared" si="2"/>
        <v>20.833750000000002</v>
      </c>
    </row>
    <row r="15" spans="1:7" ht="21" customHeight="1">
      <c r="A15" s="12" t="s">
        <v>23</v>
      </c>
      <c r="B15" s="10" t="s">
        <v>5</v>
      </c>
      <c r="C15" s="42">
        <v>24844.93</v>
      </c>
      <c r="D15" s="46">
        <f t="shared" si="0"/>
        <v>1144</v>
      </c>
      <c r="E15" s="47">
        <f t="shared" si="1"/>
        <v>21.717596153846156</v>
      </c>
      <c r="F15" s="46">
        <f t="shared" si="3"/>
        <v>1560</v>
      </c>
      <c r="G15" s="47">
        <f t="shared" si="2"/>
        <v>15.926237179487179</v>
      </c>
    </row>
    <row r="16" spans="1:7" ht="39.75" customHeight="1">
      <c r="A16" s="50" t="s">
        <v>24</v>
      </c>
      <c r="B16" s="51"/>
      <c r="C16" s="43">
        <f>SUM(C4:C15)</f>
        <v>216835.87</v>
      </c>
      <c r="D16" s="52">
        <f>SUM(D4:D15)</f>
        <v>11479</v>
      </c>
      <c r="E16" s="53">
        <f t="shared" si="1"/>
        <v>18.889787437930131</v>
      </c>
      <c r="F16" s="52">
        <f>SUM(F4:F15)</f>
        <v>15002</v>
      </c>
      <c r="G16" s="53">
        <f t="shared" si="2"/>
        <v>14.45379749366751</v>
      </c>
    </row>
  </sheetData>
  <mergeCells count="2">
    <mergeCell ref="A1:G1"/>
    <mergeCell ref="A2:G2"/>
  </mergeCells>
  <pageMargins left="0.70000000000000007" right="0.70000000000000007" top="0.75" bottom="0.75" header="0.30000000000000004" footer="0.30000000000000004"/>
  <pageSetup fitToWidth="0" fitToHeight="0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sqref="A1:B14"/>
    </sheetView>
  </sheetViews>
  <sheetFormatPr defaultRowHeight="14.4"/>
  <cols>
    <col min="1" max="1" width="43.6640625" customWidth="1"/>
    <col min="2" max="2" width="16.6640625" customWidth="1"/>
  </cols>
  <sheetData>
    <row r="1" spans="1:2" ht="33" customHeight="1">
      <c r="A1" s="59" t="s">
        <v>25</v>
      </c>
      <c r="B1" s="59"/>
    </row>
    <row r="2" spans="1:2" ht="30" customHeight="1">
      <c r="A2" s="60" t="s">
        <v>26</v>
      </c>
      <c r="B2" s="60"/>
    </row>
    <row r="3" spans="1:2" ht="21.75" customHeight="1">
      <c r="A3" s="19" t="s">
        <v>27</v>
      </c>
      <c r="B3" s="20" t="s">
        <v>3</v>
      </c>
    </row>
    <row r="4" spans="1:2" ht="21.9" customHeight="1">
      <c r="A4" s="3" t="s">
        <v>28</v>
      </c>
      <c r="B4" s="17">
        <v>201.1</v>
      </c>
    </row>
    <row r="5" spans="1:2" ht="21.9" customHeight="1">
      <c r="A5" s="3" t="s">
        <v>29</v>
      </c>
      <c r="B5" s="18">
        <v>1240</v>
      </c>
    </row>
    <row r="6" spans="1:2" ht="21.9" customHeight="1">
      <c r="A6" s="3" t="s">
        <v>30</v>
      </c>
      <c r="B6" s="18">
        <v>48.45</v>
      </c>
    </row>
    <row r="7" spans="1:2" ht="21.9" customHeight="1">
      <c r="A7" s="3" t="s">
        <v>31</v>
      </c>
      <c r="B7" s="18">
        <v>265.8</v>
      </c>
    </row>
    <row r="8" spans="1:2" ht="21.9" customHeight="1">
      <c r="A8" s="3" t="s">
        <v>32</v>
      </c>
      <c r="B8" s="18">
        <v>873.5</v>
      </c>
    </row>
    <row r="9" spans="1:2" ht="21.9" customHeight="1">
      <c r="A9" s="3" t="s">
        <v>33</v>
      </c>
      <c r="B9" s="18">
        <v>215.3</v>
      </c>
    </row>
    <row r="10" spans="1:2" ht="21.9" customHeight="1">
      <c r="A10" s="3" t="s">
        <v>34</v>
      </c>
      <c r="B10" s="18">
        <v>280.5</v>
      </c>
    </row>
    <row r="11" spans="1:2" ht="21.9" customHeight="1">
      <c r="A11" s="3" t="s">
        <v>35</v>
      </c>
      <c r="B11" s="18">
        <v>2870</v>
      </c>
    </row>
    <row r="12" spans="1:2" ht="21.9" customHeight="1">
      <c r="A12" s="3" t="s">
        <v>36</v>
      </c>
      <c r="B12" s="18">
        <v>975</v>
      </c>
    </row>
    <row r="13" spans="1:2" ht="21.9" customHeight="1">
      <c r="A13" s="3" t="s">
        <v>37</v>
      </c>
      <c r="B13" s="18">
        <v>382</v>
      </c>
    </row>
    <row r="14" spans="1:2" ht="21.9" customHeight="1">
      <c r="A14" s="16" t="s">
        <v>24</v>
      </c>
      <c r="B14" s="18">
        <f>SUM(B4:B13)</f>
        <v>7351.65</v>
      </c>
    </row>
    <row r="15" spans="1:2" ht="21.9" customHeight="1"/>
  </sheetData>
  <mergeCells count="2">
    <mergeCell ref="A1:B1"/>
    <mergeCell ref="A2:B2"/>
  </mergeCells>
  <pageMargins left="0.70000000000000007" right="0.70000000000000007" top="0.75" bottom="0.75" header="0.30000000000000004" footer="0.30000000000000004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sqref="A1:B14"/>
    </sheetView>
  </sheetViews>
  <sheetFormatPr defaultRowHeight="14.4"/>
  <cols>
    <col min="1" max="1" width="32.5546875" customWidth="1"/>
    <col min="2" max="2" width="25.33203125" customWidth="1"/>
  </cols>
  <sheetData>
    <row r="1" spans="1:2" ht="42.75" customHeight="1">
      <c r="A1" s="61" t="s">
        <v>25</v>
      </c>
      <c r="B1" s="61"/>
    </row>
    <row r="2" spans="1:2" ht="42.75" customHeight="1">
      <c r="A2" s="62" t="s">
        <v>38</v>
      </c>
      <c r="B2" s="62"/>
    </row>
    <row r="3" spans="1:2" ht="21.9" customHeight="1">
      <c r="A3" s="11" t="s">
        <v>39</v>
      </c>
      <c r="B3" s="21" t="s">
        <v>3</v>
      </c>
    </row>
    <row r="4" spans="1:2" ht="21.9" customHeight="1">
      <c r="A4" s="3" t="s">
        <v>40</v>
      </c>
      <c r="B4" s="6">
        <v>1703.48</v>
      </c>
    </row>
    <row r="5" spans="1:2" ht="21.9" customHeight="1">
      <c r="A5" s="3" t="s">
        <v>41</v>
      </c>
      <c r="B5" s="6">
        <v>2327.75</v>
      </c>
    </row>
    <row r="6" spans="1:2" ht="21.9" customHeight="1">
      <c r="A6" s="3" t="s">
        <v>42</v>
      </c>
      <c r="B6" s="6">
        <v>2398.66</v>
      </c>
    </row>
    <row r="7" spans="1:2" ht="21.9" customHeight="1">
      <c r="A7" s="3" t="s">
        <v>43</v>
      </c>
      <c r="B7" s="6">
        <v>1796.54</v>
      </c>
    </row>
    <row r="8" spans="1:2" ht="21.9" customHeight="1">
      <c r="A8" s="3" t="s">
        <v>44</v>
      </c>
      <c r="B8" s="6">
        <v>1208.99</v>
      </c>
    </row>
    <row r="9" spans="1:2" ht="21.9" customHeight="1">
      <c r="A9" s="3" t="s">
        <v>81</v>
      </c>
      <c r="B9" s="6">
        <v>2080.44</v>
      </c>
    </row>
    <row r="10" spans="1:2" ht="21.9" customHeight="1">
      <c r="A10" s="3" t="s">
        <v>45</v>
      </c>
      <c r="B10" s="6">
        <v>2615.14</v>
      </c>
    </row>
    <row r="11" spans="1:2" ht="21.9" customHeight="1">
      <c r="A11" s="3" t="s">
        <v>46</v>
      </c>
      <c r="B11" s="6">
        <v>1104.0999999999999</v>
      </c>
    </row>
    <row r="12" spans="1:2" ht="21.9" customHeight="1">
      <c r="A12" s="3" t="s">
        <v>47</v>
      </c>
      <c r="B12" s="6">
        <v>2301.2600000000002</v>
      </c>
    </row>
    <row r="13" spans="1:2" ht="21.9" customHeight="1">
      <c r="A13" s="3" t="s">
        <v>48</v>
      </c>
      <c r="B13" s="6">
        <v>738.17</v>
      </c>
    </row>
    <row r="14" spans="1:2" ht="21.9" customHeight="1">
      <c r="A14" s="2" t="s">
        <v>24</v>
      </c>
      <c r="B14" s="9">
        <f>SUM(B4:B13)</f>
        <v>18274.53</v>
      </c>
    </row>
    <row r="15" spans="1:2">
      <c r="B15" s="8"/>
    </row>
  </sheetData>
  <mergeCells count="2">
    <mergeCell ref="A1:B1"/>
    <mergeCell ref="A2:B2"/>
  </mergeCells>
  <pageMargins left="0.70000000000000007" right="0.70000000000000007" top="0.75" bottom="0.75" header="0.30000000000000004" footer="0.30000000000000004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F22" sqref="F22"/>
    </sheetView>
  </sheetViews>
  <sheetFormatPr defaultRowHeight="14.4"/>
  <cols>
    <col min="1" max="1" width="38.109375" customWidth="1"/>
    <col min="2" max="2" width="26.6640625" customWidth="1"/>
    <col min="3" max="3" width="0.109375" customWidth="1"/>
    <col min="4" max="4" width="0.109375" hidden="1" customWidth="1"/>
    <col min="5" max="5" width="9.109375" customWidth="1"/>
  </cols>
  <sheetData>
    <row r="1" spans="1:4" ht="33.75" customHeight="1">
      <c r="A1" s="63" t="s">
        <v>25</v>
      </c>
      <c r="B1" s="63"/>
      <c r="C1" s="63"/>
      <c r="D1" s="63"/>
    </row>
    <row r="2" spans="1:4" ht="33.75" customHeight="1">
      <c r="A2" s="64" t="s">
        <v>49</v>
      </c>
      <c r="B2" s="64"/>
      <c r="C2" s="64"/>
      <c r="D2" s="64"/>
    </row>
    <row r="3" spans="1:4" ht="27.75" customHeight="1">
      <c r="A3" s="22" t="s">
        <v>50</v>
      </c>
      <c r="B3" s="23" t="s">
        <v>3</v>
      </c>
    </row>
    <row r="4" spans="1:4" ht="21.9" customHeight="1">
      <c r="A4" s="3" t="s">
        <v>51</v>
      </c>
      <c r="B4" s="6">
        <v>5824</v>
      </c>
    </row>
    <row r="5" spans="1:4" ht="21.9" customHeight="1">
      <c r="A5" s="3" t="s">
        <v>52</v>
      </c>
      <c r="B5" s="6">
        <v>2600</v>
      </c>
    </row>
    <row r="6" spans="1:4" ht="21.9" customHeight="1">
      <c r="A6" s="2" t="s">
        <v>24</v>
      </c>
      <c r="B6" s="9">
        <f>SUM(B4:B5)</f>
        <v>8424</v>
      </c>
    </row>
  </sheetData>
  <mergeCells count="2">
    <mergeCell ref="A1:D1"/>
    <mergeCell ref="A2:D2"/>
  </mergeCells>
  <pageMargins left="0.70000000000000007" right="0.70000000000000007" top="0.75" bottom="0.75" header="0.30000000000000004" footer="0.30000000000000004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sqref="A1:B11"/>
    </sheetView>
  </sheetViews>
  <sheetFormatPr defaultRowHeight="14.4"/>
  <cols>
    <col min="1" max="1" width="42" customWidth="1"/>
    <col min="2" max="2" width="22" customWidth="1"/>
    <col min="3" max="5" width="3" customWidth="1"/>
  </cols>
  <sheetData>
    <row r="1" spans="1:2" ht="31.5" customHeight="1">
      <c r="A1" s="65" t="s">
        <v>25</v>
      </c>
      <c r="B1" s="65"/>
    </row>
    <row r="2" spans="1:2" ht="31.5" customHeight="1">
      <c r="A2" s="66" t="s">
        <v>53</v>
      </c>
      <c r="B2" s="66"/>
    </row>
    <row r="3" spans="1:2" ht="31.5" customHeight="1">
      <c r="A3" s="26" t="s">
        <v>54</v>
      </c>
      <c r="B3" s="27" t="s">
        <v>3</v>
      </c>
    </row>
    <row r="4" spans="1:2" ht="21.9" customHeight="1">
      <c r="A4" s="3" t="s">
        <v>55</v>
      </c>
      <c r="B4" s="24">
        <v>574</v>
      </c>
    </row>
    <row r="5" spans="1:2" ht="21.9" customHeight="1">
      <c r="A5" s="3" t="s">
        <v>56</v>
      </c>
      <c r="B5" s="24">
        <v>350</v>
      </c>
    </row>
    <row r="6" spans="1:2" ht="21.9" customHeight="1">
      <c r="A6" s="3" t="s">
        <v>57</v>
      </c>
      <c r="B6" s="24">
        <v>1050</v>
      </c>
    </row>
    <row r="7" spans="1:2" ht="21.9" customHeight="1">
      <c r="A7" s="3" t="s">
        <v>58</v>
      </c>
      <c r="B7" s="24">
        <v>83</v>
      </c>
    </row>
    <row r="8" spans="1:2" ht="21.9" customHeight="1">
      <c r="A8" s="3" t="s">
        <v>59</v>
      </c>
      <c r="B8" s="24">
        <v>193.81</v>
      </c>
    </row>
    <row r="9" spans="1:2" ht="21.9" customHeight="1">
      <c r="A9" s="3" t="s">
        <v>60</v>
      </c>
      <c r="B9" s="24">
        <v>150</v>
      </c>
    </row>
    <row r="10" spans="1:2" ht="21.9" customHeight="1">
      <c r="A10" s="3" t="s">
        <v>61</v>
      </c>
      <c r="B10" s="24">
        <v>95</v>
      </c>
    </row>
    <row r="11" spans="1:2" ht="21.9" customHeight="1">
      <c r="A11" s="4" t="s">
        <v>24</v>
      </c>
      <c r="B11" s="25">
        <f>SUM(B4:B10)</f>
        <v>2495.81</v>
      </c>
    </row>
  </sheetData>
  <mergeCells count="2">
    <mergeCell ref="A1:B1"/>
    <mergeCell ref="A2:B2"/>
  </mergeCells>
  <pageMargins left="0.70000000000000007" right="0.70000000000000007" top="0.75" bottom="0.75" header="0.30000000000000004" footer="0.30000000000000004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sqref="A1:D6"/>
    </sheetView>
  </sheetViews>
  <sheetFormatPr defaultRowHeight="14.4"/>
  <cols>
    <col min="1" max="1" width="51.5546875" customWidth="1"/>
    <col min="2" max="2" width="27.109375" customWidth="1"/>
    <col min="3" max="3" width="3.6640625" hidden="1" customWidth="1"/>
    <col min="4" max="4" width="9.109375" hidden="1" customWidth="1"/>
    <col min="5" max="5" width="9.109375" customWidth="1"/>
  </cols>
  <sheetData>
    <row r="1" spans="1:4" ht="45.75" customHeight="1">
      <c r="A1" s="67" t="s">
        <v>25</v>
      </c>
      <c r="B1" s="67"/>
      <c r="C1" s="67"/>
      <c r="D1" s="67"/>
    </row>
    <row r="2" spans="1:4" ht="45.75" customHeight="1">
      <c r="A2" s="68" t="s">
        <v>62</v>
      </c>
      <c r="B2" s="66"/>
      <c r="C2" s="66"/>
      <c r="D2" s="66"/>
    </row>
    <row r="3" spans="1:4" ht="45.75" customHeight="1">
      <c r="A3" s="28" t="s">
        <v>54</v>
      </c>
      <c r="B3" s="29" t="s">
        <v>3</v>
      </c>
    </row>
    <row r="4" spans="1:4" ht="45.75" customHeight="1">
      <c r="A4" s="30" t="s">
        <v>63</v>
      </c>
      <c r="B4" s="30">
        <v>170</v>
      </c>
    </row>
    <row r="5" spans="1:4" ht="45.75" customHeight="1">
      <c r="A5" s="30" t="s">
        <v>64</v>
      </c>
      <c r="B5" s="30">
        <v>100</v>
      </c>
    </row>
    <row r="6" spans="1:4" ht="45.75" customHeight="1">
      <c r="A6" s="2" t="s">
        <v>24</v>
      </c>
      <c r="B6" s="2">
        <f>SUM(B4:B5)</f>
        <v>270</v>
      </c>
    </row>
  </sheetData>
  <mergeCells count="2">
    <mergeCell ref="A1:D1"/>
    <mergeCell ref="A2:D2"/>
  </mergeCells>
  <pageMargins left="0.70000000000000007" right="0.70000000000000007" top="0.75" bottom="0.75" header="0.30000000000000004" footer="0.30000000000000004"/>
  <pageSetup orientation="portrait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C12" sqref="C12"/>
    </sheetView>
  </sheetViews>
  <sheetFormatPr defaultRowHeight="14.4"/>
  <cols>
    <col min="1" max="1" width="33.109375" customWidth="1"/>
    <col min="2" max="2" width="34.6640625" customWidth="1"/>
    <col min="3" max="3" width="15.88671875" customWidth="1"/>
  </cols>
  <sheetData>
    <row r="1" spans="1:3" ht="30.75" customHeight="1">
      <c r="A1" s="65" t="s">
        <v>25</v>
      </c>
      <c r="B1" s="65"/>
    </row>
    <row r="2" spans="1:3" ht="33.75" customHeight="1">
      <c r="A2" s="66" t="s">
        <v>65</v>
      </c>
      <c r="B2" s="66"/>
    </row>
    <row r="3" spans="1:3" ht="30.75" customHeight="1">
      <c r="A3" s="31" t="s">
        <v>54</v>
      </c>
      <c r="B3" s="32" t="s">
        <v>3</v>
      </c>
    </row>
    <row r="4" spans="1:3" ht="27" customHeight="1">
      <c r="A4" s="16" t="s">
        <v>66</v>
      </c>
      <c r="B4" s="18">
        <v>216835.87</v>
      </c>
    </row>
    <row r="5" spans="1:3" ht="27" customHeight="1">
      <c r="A5" s="16" t="s">
        <v>67</v>
      </c>
      <c r="B5" s="18">
        <v>7351.65</v>
      </c>
    </row>
    <row r="6" spans="1:3" ht="27" customHeight="1">
      <c r="A6" s="16" t="s">
        <v>68</v>
      </c>
      <c r="B6" s="18">
        <v>18274.53</v>
      </c>
    </row>
    <row r="7" spans="1:3" ht="27" customHeight="1">
      <c r="A7" s="33" t="s">
        <v>51</v>
      </c>
      <c r="B7" s="18">
        <v>8424</v>
      </c>
    </row>
    <row r="8" spans="1:3" ht="27" customHeight="1">
      <c r="A8" s="16" t="s">
        <v>69</v>
      </c>
      <c r="B8" s="18">
        <v>2485.91</v>
      </c>
    </row>
    <row r="9" spans="1:3" ht="27" customHeight="1">
      <c r="A9" s="16" t="s">
        <v>62</v>
      </c>
      <c r="B9" s="18">
        <v>270</v>
      </c>
    </row>
    <row r="10" spans="1:3" ht="27" customHeight="1">
      <c r="A10" s="5" t="s">
        <v>65</v>
      </c>
      <c r="B10" s="7">
        <f>SUM(B4:B9)</f>
        <v>253641.96</v>
      </c>
    </row>
    <row r="11" spans="1:3">
      <c r="C11">
        <f>5/15</f>
        <v>0.33333333333333331</v>
      </c>
    </row>
    <row r="12" spans="1:3">
      <c r="C12">
        <f>5/16</f>
        <v>0.3125</v>
      </c>
    </row>
    <row r="14" spans="1:3" ht="21">
      <c r="B14" s="40" t="s">
        <v>79</v>
      </c>
    </row>
    <row r="15" spans="1:3" ht="21">
      <c r="B15" s="41">
        <f>B10/73</f>
        <v>3474.547397260274</v>
      </c>
    </row>
    <row r="16" spans="1:3">
      <c r="B16" s="8">
        <f>$B$15</f>
        <v>3474.547397260274</v>
      </c>
    </row>
    <row r="18" spans="2:3">
      <c r="B18" t="s">
        <v>80</v>
      </c>
    </row>
    <row r="20" spans="2:3" ht="18">
      <c r="C20" s="54">
        <v>3474.55</v>
      </c>
    </row>
  </sheetData>
  <mergeCells count="2">
    <mergeCell ref="A1:B1"/>
    <mergeCell ref="A2:B2"/>
  </mergeCells>
  <pageMargins left="0.70000000000000007" right="0.70000000000000007" top="0.75" bottom="0.75" header="0.30000000000000004" footer="0.30000000000000004"/>
  <pageSetup orientation="portrait" horizontalDpi="4294967294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0"/>
  <sheetViews>
    <sheetView tabSelected="1" workbookViewId="0">
      <selection sqref="A1:C10"/>
    </sheetView>
  </sheetViews>
  <sheetFormatPr defaultRowHeight="14.4"/>
  <cols>
    <col min="1" max="1" width="19.88671875" style="36" customWidth="1"/>
    <col min="2" max="2" width="46.6640625" style="36" customWidth="1"/>
    <col min="3" max="3" width="9.109375" hidden="1" customWidth="1"/>
    <col min="4" max="4" width="9.109375" customWidth="1"/>
  </cols>
  <sheetData>
    <row r="1" spans="1:3" ht="39" customHeight="1">
      <c r="A1" s="69" t="s">
        <v>25</v>
      </c>
      <c r="B1" s="69"/>
      <c r="C1" s="69"/>
    </row>
    <row r="2" spans="1:3" ht="33.75" customHeight="1">
      <c r="A2" s="70" t="s">
        <v>70</v>
      </c>
      <c r="B2" s="70"/>
      <c r="C2" s="70"/>
    </row>
    <row r="3" spans="1:3" s="39" customFormat="1" ht="36.75" customHeight="1">
      <c r="A3" s="37" t="s">
        <v>71</v>
      </c>
      <c r="B3" s="38" t="s">
        <v>72</v>
      </c>
    </row>
    <row r="4" spans="1:3" ht="24.9" customHeight="1">
      <c r="A4" s="35" t="s">
        <v>73</v>
      </c>
      <c r="B4" s="35">
        <v>10</v>
      </c>
      <c r="C4" s="34"/>
    </row>
    <row r="5" spans="1:3" ht="24.9" customHeight="1">
      <c r="A5" s="35" t="s">
        <v>74</v>
      </c>
      <c r="B5" s="35">
        <v>11</v>
      </c>
      <c r="C5" s="34"/>
    </row>
    <row r="6" spans="1:3" ht="24.9" customHeight="1">
      <c r="A6" s="35" t="s">
        <v>75</v>
      </c>
      <c r="B6" s="35">
        <v>10</v>
      </c>
      <c r="C6" s="34"/>
    </row>
    <row r="7" spans="1:3" ht="24.9" customHeight="1">
      <c r="A7" s="35" t="s">
        <v>76</v>
      </c>
      <c r="B7" s="35">
        <v>11</v>
      </c>
      <c r="C7" s="34"/>
    </row>
    <row r="8" spans="1:3" ht="24.9" customHeight="1">
      <c r="A8" s="35" t="s">
        <v>77</v>
      </c>
      <c r="B8" s="35">
        <v>15</v>
      </c>
      <c r="C8" s="34"/>
    </row>
    <row r="9" spans="1:3" ht="24.9" customHeight="1">
      <c r="A9" s="35" t="s">
        <v>78</v>
      </c>
      <c r="B9" s="35">
        <v>16</v>
      </c>
      <c r="C9" s="34"/>
    </row>
    <row r="10" spans="1:3" ht="30" customHeight="1">
      <c r="A10" s="29" t="s">
        <v>24</v>
      </c>
      <c r="B10" s="29">
        <f>SUM(B4:B9)</f>
        <v>73</v>
      </c>
      <c r="C10" s="34"/>
    </row>
  </sheetData>
  <mergeCells count="2">
    <mergeCell ref="A1:C1"/>
    <mergeCell ref="A2:C2"/>
  </mergeCells>
  <pageMargins left="0.70000000000000007" right="0.70000000000000007" top="0.75" bottom="0.75" header="0.30000000000000004" footer="0.3000000000000000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ΕΚΠΑΙΔΕΥΤΙΚΟΙ</vt:lpstr>
      <vt:lpstr>ΔΗΜΟΣ</vt:lpstr>
      <vt:lpstr>ΜΕΤΑΦΟΡΑ</vt:lpstr>
      <vt:lpstr>ΠΡΟΣΩΠΙΚΟ</vt:lpstr>
      <vt:lpstr>ΓΟΝΕΙΣ</vt:lpstr>
      <vt:lpstr>ΔΩΡΕΕΣ</vt:lpstr>
      <vt:lpstr>ΓΕΝΙΚΟ_ΣΥΝΟΛΟ</vt:lpstr>
      <vt:lpstr>ΑΡΙΘΜΟΣ_ΜΑΘΗΤΩΝ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anastasios kesidis</dc:creator>
  <cp:lastModifiedBy>GPAPAKO</cp:lastModifiedBy>
  <cp:lastPrinted>2018-02-13T20:46:23Z</cp:lastPrinted>
  <dcterms:created xsi:type="dcterms:W3CDTF">2018-02-13T19:35:42Z</dcterms:created>
  <dcterms:modified xsi:type="dcterms:W3CDTF">2018-03-02T08:53:00Z</dcterms:modified>
</cp:coreProperties>
</file>